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835" windowHeight="10725" activeTab="2"/>
  </bookViews>
  <sheets>
    <sheet name="2-5" sheetId="1" r:id="rId1"/>
    <sheet name="6-8" sheetId="2" r:id="rId2"/>
    <sheet name="9-11" sheetId="3" r:id="rId3"/>
  </sheets>
  <definedNames/>
  <calcPr fullCalcOnLoad="1"/>
</workbook>
</file>

<file path=xl/sharedStrings.xml><?xml version="1.0" encoding="utf-8"?>
<sst xmlns="http://schemas.openxmlformats.org/spreadsheetml/2006/main" count="345" uniqueCount="184">
  <si>
    <t>Фамилия</t>
  </si>
  <si>
    <t>Имя</t>
  </si>
  <si>
    <t>Класс</t>
  </si>
  <si>
    <t>Возраст</t>
  </si>
  <si>
    <t>Ответы1</t>
  </si>
  <si>
    <t>Время1</t>
  </si>
  <si>
    <t>Ответы2</t>
  </si>
  <si>
    <t>Время2</t>
  </si>
  <si>
    <t>Ответы3</t>
  </si>
  <si>
    <t>Время3</t>
  </si>
  <si>
    <t>Ответы4</t>
  </si>
  <si>
    <t>Время4</t>
  </si>
  <si>
    <t>Аносов</t>
  </si>
  <si>
    <t>Максим</t>
  </si>
  <si>
    <t>Башмаков</t>
  </si>
  <si>
    <t>Василий</t>
  </si>
  <si>
    <t>Богданова</t>
  </si>
  <si>
    <t>Евгения</t>
  </si>
  <si>
    <t>Веретнов</t>
  </si>
  <si>
    <t>Егор</t>
  </si>
  <si>
    <t>Гребнев</t>
  </si>
  <si>
    <t>Слава</t>
  </si>
  <si>
    <t>Екименко</t>
  </si>
  <si>
    <t>Валерий</t>
  </si>
  <si>
    <t>Ильиных</t>
  </si>
  <si>
    <t>Алексей</t>
  </si>
  <si>
    <t>Киселев</t>
  </si>
  <si>
    <t>Лицей 102</t>
  </si>
  <si>
    <t>Кузнецов</t>
  </si>
  <si>
    <t>Логвина</t>
  </si>
  <si>
    <t>Вероника</t>
  </si>
  <si>
    <t>Осипов</t>
  </si>
  <si>
    <t>Игорь</t>
  </si>
  <si>
    <t>Потылицина</t>
  </si>
  <si>
    <t>Софья</t>
  </si>
  <si>
    <t>Решетников</t>
  </si>
  <si>
    <t>Никита</t>
  </si>
  <si>
    <t>Савельев</t>
  </si>
  <si>
    <t>Илья</t>
  </si>
  <si>
    <t>Савенков</t>
  </si>
  <si>
    <t>Садварий</t>
  </si>
  <si>
    <t>Юрий</t>
  </si>
  <si>
    <t>Самарин</t>
  </si>
  <si>
    <t>Владислав</t>
  </si>
  <si>
    <t>Саяпин</t>
  </si>
  <si>
    <t>Смирнов</t>
  </si>
  <si>
    <t>Владимир</t>
  </si>
  <si>
    <t>Соловьев</t>
  </si>
  <si>
    <t>Артем</t>
  </si>
  <si>
    <t>Степанов</t>
  </si>
  <si>
    <t>Александр</t>
  </si>
  <si>
    <t>Ступницкая</t>
  </si>
  <si>
    <t>Мария</t>
  </si>
  <si>
    <t>Судаков</t>
  </si>
  <si>
    <t>Андрей</t>
  </si>
  <si>
    <t>Тимофеев</t>
  </si>
  <si>
    <t>Павел</t>
  </si>
  <si>
    <t>Тимощенко</t>
  </si>
  <si>
    <t>Артём</t>
  </si>
  <si>
    <t>Титов</t>
  </si>
  <si>
    <t>Антон</t>
  </si>
  <si>
    <t>Шатилов</t>
  </si>
  <si>
    <t>Дмитрий</t>
  </si>
  <si>
    <t>Шилов</t>
  </si>
  <si>
    <t>Шипицин</t>
  </si>
  <si>
    <t>Юханов</t>
  </si>
  <si>
    <t>Место</t>
  </si>
  <si>
    <t>О/У</t>
  </si>
  <si>
    <t>Результаты финала муниципального конкурса</t>
  </si>
  <si>
    <t>"Знатоки правил дорожного движения 2011"</t>
  </si>
  <si>
    <t>Категория: 6-8 классы</t>
  </si>
  <si>
    <t>Колегов</t>
  </si>
  <si>
    <t>Кол-во верных ответов</t>
  </si>
  <si>
    <t>Общее время</t>
  </si>
  <si>
    <t>Попова</t>
  </si>
  <si>
    <t>Светлана</t>
  </si>
  <si>
    <t>Угдыжекова</t>
  </si>
  <si>
    <t>Дарья</t>
  </si>
  <si>
    <t>Ураков</t>
  </si>
  <si>
    <t>Ярослав</t>
  </si>
  <si>
    <t>Гайбуллаева</t>
  </si>
  <si>
    <t>Амина</t>
  </si>
  <si>
    <t>Усов</t>
  </si>
  <si>
    <t>Данил</t>
  </si>
  <si>
    <t>Зверев</t>
  </si>
  <si>
    <t>Михаил</t>
  </si>
  <si>
    <t>Колосов</t>
  </si>
  <si>
    <t>Боганов</t>
  </si>
  <si>
    <t>Борисов</t>
  </si>
  <si>
    <t>Евгений</t>
  </si>
  <si>
    <t>Андреева</t>
  </si>
  <si>
    <t>Падалкин</t>
  </si>
  <si>
    <t>Тюрина</t>
  </si>
  <si>
    <t>Анастасия</t>
  </si>
  <si>
    <t>Субботин</t>
  </si>
  <si>
    <t>Ставцев</t>
  </si>
  <si>
    <t>Казакова</t>
  </si>
  <si>
    <t>Горяйнова</t>
  </si>
  <si>
    <t>Курлович</t>
  </si>
  <si>
    <t>Валентина</t>
  </si>
  <si>
    <t>Стожарова</t>
  </si>
  <si>
    <t>Неганова</t>
  </si>
  <si>
    <t>Перепёлкина</t>
  </si>
  <si>
    <t>Виктория</t>
  </si>
  <si>
    <t>Балашов</t>
  </si>
  <si>
    <t>Кутепов</t>
  </si>
  <si>
    <t>Даниил</t>
  </si>
  <si>
    <t>Смолин</t>
  </si>
  <si>
    <t>Марк</t>
  </si>
  <si>
    <t>Досина</t>
  </si>
  <si>
    <t>Юлия</t>
  </si>
  <si>
    <t>Петрова</t>
  </si>
  <si>
    <t>Рыспаев</t>
  </si>
  <si>
    <t>Изотова</t>
  </si>
  <si>
    <t>Юсупова</t>
  </si>
  <si>
    <t>Валерия</t>
  </si>
  <si>
    <t>Иванилов</t>
  </si>
  <si>
    <t>Косенкова</t>
  </si>
  <si>
    <t>Виолетта</t>
  </si>
  <si>
    <t>Держаев</t>
  </si>
  <si>
    <t>Категория: 2-5 классы</t>
  </si>
  <si>
    <t>Губарь</t>
  </si>
  <si>
    <t>Екатерина</t>
  </si>
  <si>
    <t>Груздева</t>
  </si>
  <si>
    <t>Яна</t>
  </si>
  <si>
    <t>Поляк</t>
  </si>
  <si>
    <t>Шамин</t>
  </si>
  <si>
    <t>Вадим</t>
  </si>
  <si>
    <t>Дрягунских</t>
  </si>
  <si>
    <t>Аболенцев</t>
  </si>
  <si>
    <t>Семён</t>
  </si>
  <si>
    <t>Бобков</t>
  </si>
  <si>
    <t>Задорожный</t>
  </si>
  <si>
    <t>Бурым</t>
  </si>
  <si>
    <t>Людмила</t>
  </si>
  <si>
    <t>Ившин</t>
  </si>
  <si>
    <t>Лексенкова</t>
  </si>
  <si>
    <t>Асколков</t>
  </si>
  <si>
    <t>Федина</t>
  </si>
  <si>
    <t>Владислава</t>
  </si>
  <si>
    <t>Корчагин</t>
  </si>
  <si>
    <t>Бородн</t>
  </si>
  <si>
    <t>Кийко</t>
  </si>
  <si>
    <t>Сергей</t>
  </si>
  <si>
    <t>Ткалич</t>
  </si>
  <si>
    <t>Себало</t>
  </si>
  <si>
    <t>Григорий</t>
  </si>
  <si>
    <t>Колтакова</t>
  </si>
  <si>
    <t>Шишков</t>
  </si>
  <si>
    <t>Перевалов</t>
  </si>
  <si>
    <t>Ишимников</t>
  </si>
  <si>
    <t>Луконина</t>
  </si>
  <si>
    <t>Анна</t>
  </si>
  <si>
    <t>Захаров</t>
  </si>
  <si>
    <t>Максимов</t>
  </si>
  <si>
    <t>Орлов</t>
  </si>
  <si>
    <t>Виталий</t>
  </si>
  <si>
    <t>Сухарев</t>
  </si>
  <si>
    <t>Неволина</t>
  </si>
  <si>
    <t>Алена</t>
  </si>
  <si>
    <t>Товстой</t>
  </si>
  <si>
    <t>Роман</t>
  </si>
  <si>
    <t>Трифонов</t>
  </si>
  <si>
    <t>Нечаев</t>
  </si>
  <si>
    <t>Эдуард</t>
  </si>
  <si>
    <t>Лобосов</t>
  </si>
  <si>
    <t>Богатырёв</t>
  </si>
  <si>
    <t>Вячеслав</t>
  </si>
  <si>
    <t>Шкарбун</t>
  </si>
  <si>
    <t>Категория: 9-11 классы</t>
  </si>
  <si>
    <t>школа 95</t>
  </si>
  <si>
    <t>школа 98</t>
  </si>
  <si>
    <t>школа 101</t>
  </si>
  <si>
    <t>школа 90</t>
  </si>
  <si>
    <t>школа 104</t>
  </si>
  <si>
    <t>школа 97</t>
  </si>
  <si>
    <t>школа 100</t>
  </si>
  <si>
    <t>школа 92</t>
  </si>
  <si>
    <t>гимназия 91</t>
  </si>
  <si>
    <t>гимназия 96</t>
  </si>
  <si>
    <t>лицей 102</t>
  </si>
  <si>
    <t>НКК</t>
  </si>
  <si>
    <t>лицей "Гармония" 103</t>
  </si>
  <si>
    <t>Санаторная школа-интернат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</si>
</sst>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2" fillId="33" borderId="28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20" xfId="0" applyFont="1" applyBorder="1" applyAlignment="1">
      <alignment/>
    </xf>
    <xf numFmtId="0" fontId="22" fillId="33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8">
      <selection activeCell="D34" sqref="D34"/>
    </sheetView>
  </sheetViews>
  <sheetFormatPr defaultColWidth="9.00390625" defaultRowHeight="12.75"/>
  <cols>
    <col min="1" max="1" width="7.75390625" style="0" bestFit="1" customWidth="1"/>
    <col min="2" max="2" width="14.625" style="0" bestFit="1" customWidth="1"/>
    <col min="3" max="3" width="11.375" style="0" bestFit="1" customWidth="1"/>
    <col min="4" max="4" width="26.875" style="0" bestFit="1" customWidth="1"/>
    <col min="6" max="14" width="0" style="0" hidden="1" customWidth="1"/>
  </cols>
  <sheetData>
    <row r="1" spans="1:16" ht="20.25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0.2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 t="s">
        <v>120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48.75" customHeight="1" thickBot="1">
      <c r="A5" s="23" t="s">
        <v>66</v>
      </c>
      <c r="B5" s="24" t="s">
        <v>0</v>
      </c>
      <c r="C5" s="25" t="s">
        <v>1</v>
      </c>
      <c r="D5" s="25" t="s">
        <v>67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9</v>
      </c>
      <c r="M5" s="25" t="s">
        <v>10</v>
      </c>
      <c r="N5" s="25" t="s">
        <v>11</v>
      </c>
      <c r="O5" s="26" t="s">
        <v>72</v>
      </c>
      <c r="P5" s="27" t="s">
        <v>73</v>
      </c>
    </row>
    <row r="6" spans="1:16" ht="15.75">
      <c r="A6" s="8">
        <v>1</v>
      </c>
      <c r="B6" s="9" t="s">
        <v>78</v>
      </c>
      <c r="C6" s="10" t="s">
        <v>79</v>
      </c>
      <c r="D6" s="36" t="s">
        <v>172</v>
      </c>
      <c r="E6" s="11">
        <v>5</v>
      </c>
      <c r="F6" s="10">
        <v>10</v>
      </c>
      <c r="G6" s="10">
        <v>2</v>
      </c>
      <c r="H6" s="10">
        <f>563-470</f>
        <v>93</v>
      </c>
      <c r="I6" s="10">
        <v>4</v>
      </c>
      <c r="J6" s="10">
        <v>32</v>
      </c>
      <c r="K6" s="10">
        <v>10</v>
      </c>
      <c r="L6" s="10">
        <v>198</v>
      </c>
      <c r="M6" s="10">
        <v>9</v>
      </c>
      <c r="N6" s="10">
        <v>240</v>
      </c>
      <c r="O6" s="10">
        <f aca="true" t="shared" si="0" ref="O6:O35">SUM(G6,I6,K6,M6)</f>
        <v>25</v>
      </c>
      <c r="P6" s="12">
        <v>470</v>
      </c>
    </row>
    <row r="7" spans="1:16" ht="15.75">
      <c r="A7" s="8">
        <v>2</v>
      </c>
      <c r="B7" s="9" t="s">
        <v>80</v>
      </c>
      <c r="C7" s="10" t="s">
        <v>81</v>
      </c>
      <c r="D7" s="36" t="s">
        <v>170</v>
      </c>
      <c r="E7" s="11">
        <v>3</v>
      </c>
      <c r="F7" s="10">
        <v>8</v>
      </c>
      <c r="G7" s="10">
        <v>1</v>
      </c>
      <c r="H7" s="10">
        <f>343-293</f>
        <v>50</v>
      </c>
      <c r="I7" s="10">
        <v>4</v>
      </c>
      <c r="J7" s="10">
        <v>18</v>
      </c>
      <c r="K7" s="10">
        <v>10</v>
      </c>
      <c r="L7" s="10">
        <v>117</v>
      </c>
      <c r="M7" s="10">
        <v>9</v>
      </c>
      <c r="N7" s="10">
        <v>158</v>
      </c>
      <c r="O7" s="10">
        <f t="shared" si="0"/>
        <v>24</v>
      </c>
      <c r="P7" s="12">
        <v>293</v>
      </c>
    </row>
    <row r="8" spans="1:16" ht="15.75">
      <c r="A8" s="8">
        <v>3</v>
      </c>
      <c r="B8" s="9" t="s">
        <v>82</v>
      </c>
      <c r="C8" s="10" t="s">
        <v>83</v>
      </c>
      <c r="D8" s="36" t="s">
        <v>178</v>
      </c>
      <c r="E8" s="11">
        <v>5</v>
      </c>
      <c r="F8" s="10">
        <v>11</v>
      </c>
      <c r="G8" s="10">
        <v>0</v>
      </c>
      <c r="H8" s="10">
        <f>198-183</f>
        <v>15</v>
      </c>
      <c r="I8" s="10">
        <v>4</v>
      </c>
      <c r="J8" s="10">
        <v>10</v>
      </c>
      <c r="K8" s="10">
        <v>11</v>
      </c>
      <c r="L8" s="10">
        <v>81</v>
      </c>
      <c r="M8" s="10">
        <v>8</v>
      </c>
      <c r="N8" s="10">
        <v>92</v>
      </c>
      <c r="O8" s="10">
        <f t="shared" si="0"/>
        <v>23</v>
      </c>
      <c r="P8" s="12">
        <v>183</v>
      </c>
    </row>
    <row r="9" spans="1:16" ht="15.75">
      <c r="A9" s="13">
        <v>4</v>
      </c>
      <c r="B9" s="14" t="s">
        <v>84</v>
      </c>
      <c r="C9" s="15" t="s">
        <v>85</v>
      </c>
      <c r="D9" s="37" t="s">
        <v>180</v>
      </c>
      <c r="E9" s="16">
        <v>5</v>
      </c>
      <c r="F9" s="15">
        <v>11</v>
      </c>
      <c r="G9" s="15">
        <v>1</v>
      </c>
      <c r="H9" s="15">
        <f>647-570</f>
        <v>77</v>
      </c>
      <c r="I9" s="15">
        <v>4</v>
      </c>
      <c r="J9" s="15">
        <v>20</v>
      </c>
      <c r="K9" s="15">
        <v>9</v>
      </c>
      <c r="L9" s="15">
        <v>254</v>
      </c>
      <c r="M9" s="15">
        <v>9</v>
      </c>
      <c r="N9" s="15">
        <v>296</v>
      </c>
      <c r="O9" s="15">
        <f t="shared" si="0"/>
        <v>23</v>
      </c>
      <c r="P9" s="17">
        <v>570</v>
      </c>
    </row>
    <row r="10" spans="1:16" ht="15.75">
      <c r="A10" s="13">
        <v>5</v>
      </c>
      <c r="B10" s="14" t="s">
        <v>86</v>
      </c>
      <c r="C10" s="15" t="s">
        <v>54</v>
      </c>
      <c r="D10" s="37" t="s">
        <v>174</v>
      </c>
      <c r="E10" s="16">
        <v>5</v>
      </c>
      <c r="F10" s="15">
        <v>11</v>
      </c>
      <c r="G10" s="15">
        <v>1</v>
      </c>
      <c r="H10" s="15">
        <f>395-323</f>
        <v>72</v>
      </c>
      <c r="I10" s="15">
        <v>4</v>
      </c>
      <c r="J10" s="15">
        <v>24</v>
      </c>
      <c r="K10" s="15">
        <v>9</v>
      </c>
      <c r="L10" s="15">
        <v>127</v>
      </c>
      <c r="M10" s="15">
        <v>8</v>
      </c>
      <c r="N10" s="15">
        <v>172</v>
      </c>
      <c r="O10" s="15">
        <f t="shared" si="0"/>
        <v>22</v>
      </c>
      <c r="P10" s="17">
        <v>323</v>
      </c>
    </row>
    <row r="11" spans="1:16" ht="15.75">
      <c r="A11" s="13">
        <v>6</v>
      </c>
      <c r="B11" s="14" t="s">
        <v>87</v>
      </c>
      <c r="C11" s="15" t="s">
        <v>25</v>
      </c>
      <c r="D11" s="37" t="s">
        <v>178</v>
      </c>
      <c r="E11" s="16">
        <v>4</v>
      </c>
      <c r="F11" s="15">
        <v>10</v>
      </c>
      <c r="G11" s="15">
        <v>0</v>
      </c>
      <c r="H11" s="15">
        <f>462-344</f>
        <v>118</v>
      </c>
      <c r="I11" s="15">
        <v>4</v>
      </c>
      <c r="J11" s="15">
        <v>24</v>
      </c>
      <c r="K11" s="15">
        <v>9</v>
      </c>
      <c r="L11" s="15">
        <v>127</v>
      </c>
      <c r="M11" s="15">
        <v>9</v>
      </c>
      <c r="N11" s="15">
        <v>193</v>
      </c>
      <c r="O11" s="15">
        <f t="shared" si="0"/>
        <v>22</v>
      </c>
      <c r="P11" s="17">
        <v>344</v>
      </c>
    </row>
    <row r="12" spans="1:16" ht="15.75">
      <c r="A12" s="13">
        <v>7</v>
      </c>
      <c r="B12" s="14" t="s">
        <v>88</v>
      </c>
      <c r="C12" s="15" t="s">
        <v>89</v>
      </c>
      <c r="D12" s="37" t="s">
        <v>180</v>
      </c>
      <c r="E12" s="16">
        <v>5</v>
      </c>
      <c r="F12" s="15">
        <v>10</v>
      </c>
      <c r="G12" s="15">
        <v>0</v>
      </c>
      <c r="H12" s="15">
        <f>487-408</f>
        <v>79</v>
      </c>
      <c r="I12" s="15">
        <v>4</v>
      </c>
      <c r="J12" s="15">
        <v>22</v>
      </c>
      <c r="K12" s="15">
        <v>9</v>
      </c>
      <c r="L12" s="15">
        <v>197</v>
      </c>
      <c r="M12" s="15">
        <v>9</v>
      </c>
      <c r="N12" s="15">
        <v>189</v>
      </c>
      <c r="O12" s="15">
        <f t="shared" si="0"/>
        <v>22</v>
      </c>
      <c r="P12" s="17">
        <v>408</v>
      </c>
    </row>
    <row r="13" spans="1:16" ht="15.75">
      <c r="A13" s="13">
        <v>8</v>
      </c>
      <c r="B13" s="14" t="s">
        <v>90</v>
      </c>
      <c r="C13" s="15" t="s">
        <v>75</v>
      </c>
      <c r="D13" s="37" t="s">
        <v>176</v>
      </c>
      <c r="E13" s="16">
        <v>4</v>
      </c>
      <c r="F13" s="15">
        <v>10</v>
      </c>
      <c r="G13" s="15">
        <v>1</v>
      </c>
      <c r="H13" s="15">
        <f>514-459</f>
        <v>55</v>
      </c>
      <c r="I13" s="15">
        <v>4</v>
      </c>
      <c r="J13" s="15">
        <v>17</v>
      </c>
      <c r="K13" s="15">
        <v>10</v>
      </c>
      <c r="L13" s="15">
        <v>258</v>
      </c>
      <c r="M13" s="15">
        <v>7</v>
      </c>
      <c r="N13" s="15">
        <v>184</v>
      </c>
      <c r="O13" s="15">
        <f t="shared" si="0"/>
        <v>22</v>
      </c>
      <c r="P13" s="17">
        <v>459</v>
      </c>
    </row>
    <row r="14" spans="1:16" ht="15.75">
      <c r="A14" s="13">
        <v>9</v>
      </c>
      <c r="B14" s="14" t="s">
        <v>91</v>
      </c>
      <c r="C14" s="15" t="s">
        <v>54</v>
      </c>
      <c r="D14" s="37" t="s">
        <v>183</v>
      </c>
      <c r="E14" s="16">
        <v>4</v>
      </c>
      <c r="F14" s="15">
        <v>10</v>
      </c>
      <c r="G14" s="15">
        <v>1</v>
      </c>
      <c r="H14" s="15">
        <f>567-484</f>
        <v>83</v>
      </c>
      <c r="I14" s="15">
        <v>4</v>
      </c>
      <c r="J14" s="15">
        <v>25</v>
      </c>
      <c r="K14" s="15">
        <v>9</v>
      </c>
      <c r="L14" s="15">
        <v>192</v>
      </c>
      <c r="M14" s="15">
        <v>8</v>
      </c>
      <c r="N14" s="15">
        <v>267</v>
      </c>
      <c r="O14" s="15">
        <f t="shared" si="0"/>
        <v>22</v>
      </c>
      <c r="P14" s="17">
        <v>484</v>
      </c>
    </row>
    <row r="15" spans="1:16" ht="15.75">
      <c r="A15" s="13">
        <v>10</v>
      </c>
      <c r="B15" s="14" t="s">
        <v>92</v>
      </c>
      <c r="C15" s="15" t="s">
        <v>93</v>
      </c>
      <c r="D15" s="37" t="s">
        <v>182</v>
      </c>
      <c r="E15" s="16">
        <v>4</v>
      </c>
      <c r="F15" s="15">
        <v>10</v>
      </c>
      <c r="G15" s="15">
        <v>1</v>
      </c>
      <c r="H15" s="15">
        <f>612-527</f>
        <v>85</v>
      </c>
      <c r="I15" s="15">
        <v>4</v>
      </c>
      <c r="J15" s="15">
        <v>34</v>
      </c>
      <c r="K15" s="15">
        <v>9</v>
      </c>
      <c r="L15" s="15">
        <v>214</v>
      </c>
      <c r="M15" s="15">
        <v>8</v>
      </c>
      <c r="N15" s="15">
        <v>279</v>
      </c>
      <c r="O15" s="15">
        <f t="shared" si="0"/>
        <v>22</v>
      </c>
      <c r="P15" s="17">
        <v>527</v>
      </c>
    </row>
    <row r="16" spans="1:16" ht="15.75">
      <c r="A16" s="13">
        <v>11</v>
      </c>
      <c r="B16" s="14" t="s">
        <v>94</v>
      </c>
      <c r="C16" s="15" t="s">
        <v>50</v>
      </c>
      <c r="D16" s="37" t="s">
        <v>174</v>
      </c>
      <c r="E16" s="16">
        <v>5</v>
      </c>
      <c r="F16" s="15">
        <v>11</v>
      </c>
      <c r="G16" s="15">
        <v>0</v>
      </c>
      <c r="H16" s="15">
        <f>618-569</f>
        <v>49</v>
      </c>
      <c r="I16" s="15">
        <v>4</v>
      </c>
      <c r="J16" s="15">
        <v>43</v>
      </c>
      <c r="K16" s="15">
        <v>8</v>
      </c>
      <c r="L16" s="15">
        <v>265</v>
      </c>
      <c r="M16" s="15">
        <v>10</v>
      </c>
      <c r="N16" s="15">
        <v>261</v>
      </c>
      <c r="O16" s="15">
        <f t="shared" si="0"/>
        <v>22</v>
      </c>
      <c r="P16" s="17">
        <v>569</v>
      </c>
    </row>
    <row r="17" spans="1:16" ht="15.75">
      <c r="A17" s="13">
        <v>12</v>
      </c>
      <c r="B17" s="14" t="s">
        <v>95</v>
      </c>
      <c r="C17" s="15" t="s">
        <v>60</v>
      </c>
      <c r="D17" s="37" t="s">
        <v>180</v>
      </c>
      <c r="E17" s="16">
        <v>5</v>
      </c>
      <c r="F17" s="15">
        <v>11</v>
      </c>
      <c r="G17" s="15">
        <v>2</v>
      </c>
      <c r="H17" s="15">
        <f>639-578</f>
        <v>61</v>
      </c>
      <c r="I17" s="15">
        <v>4</v>
      </c>
      <c r="J17" s="15">
        <v>24</v>
      </c>
      <c r="K17" s="15">
        <v>8</v>
      </c>
      <c r="L17" s="15">
        <v>287</v>
      </c>
      <c r="M17" s="15">
        <v>8</v>
      </c>
      <c r="N17" s="15">
        <v>267</v>
      </c>
      <c r="O17" s="15">
        <f t="shared" si="0"/>
        <v>22</v>
      </c>
      <c r="P17" s="17">
        <v>578</v>
      </c>
    </row>
    <row r="18" spans="1:16" ht="15.75">
      <c r="A18" s="13">
        <v>13</v>
      </c>
      <c r="B18" s="14" t="s">
        <v>96</v>
      </c>
      <c r="C18" s="15" t="s">
        <v>93</v>
      </c>
      <c r="D18" s="37" t="s">
        <v>170</v>
      </c>
      <c r="E18" s="16">
        <v>5</v>
      </c>
      <c r="F18" s="15">
        <v>11</v>
      </c>
      <c r="G18" s="15">
        <v>1</v>
      </c>
      <c r="H18" s="15">
        <f>447-390</f>
        <v>57</v>
      </c>
      <c r="I18" s="15">
        <v>4</v>
      </c>
      <c r="J18" s="15">
        <v>14</v>
      </c>
      <c r="K18" s="15">
        <v>7</v>
      </c>
      <c r="L18" s="15">
        <v>171</v>
      </c>
      <c r="M18" s="15">
        <v>9</v>
      </c>
      <c r="N18" s="15">
        <v>205</v>
      </c>
      <c r="O18" s="15">
        <f t="shared" si="0"/>
        <v>21</v>
      </c>
      <c r="P18" s="17">
        <v>390</v>
      </c>
    </row>
    <row r="19" spans="1:16" ht="15.75">
      <c r="A19" s="13">
        <v>14</v>
      </c>
      <c r="B19" s="14" t="s">
        <v>97</v>
      </c>
      <c r="C19" s="15" t="s">
        <v>93</v>
      </c>
      <c r="D19" s="37" t="s">
        <v>173</v>
      </c>
      <c r="E19" s="16">
        <v>5</v>
      </c>
      <c r="F19" s="15">
        <v>11</v>
      </c>
      <c r="G19" s="15">
        <v>1</v>
      </c>
      <c r="H19" s="15">
        <f>602-524</f>
        <v>78</v>
      </c>
      <c r="I19" s="15">
        <v>4</v>
      </c>
      <c r="J19" s="15">
        <v>26</v>
      </c>
      <c r="K19" s="15">
        <v>9</v>
      </c>
      <c r="L19" s="15">
        <v>292</v>
      </c>
      <c r="M19" s="15">
        <v>7</v>
      </c>
      <c r="N19" s="15">
        <v>206</v>
      </c>
      <c r="O19" s="15">
        <f t="shared" si="0"/>
        <v>21</v>
      </c>
      <c r="P19" s="17">
        <v>524</v>
      </c>
    </row>
    <row r="20" spans="1:16" ht="15.75">
      <c r="A20" s="13">
        <v>15</v>
      </c>
      <c r="B20" s="14" t="s">
        <v>98</v>
      </c>
      <c r="C20" s="15" t="s">
        <v>99</v>
      </c>
      <c r="D20" s="37" t="s">
        <v>175</v>
      </c>
      <c r="E20" s="16">
        <v>5</v>
      </c>
      <c r="F20" s="15">
        <v>11</v>
      </c>
      <c r="G20" s="15">
        <v>1</v>
      </c>
      <c r="H20" s="15">
        <f>637-543</f>
        <v>94</v>
      </c>
      <c r="I20" s="15">
        <v>4</v>
      </c>
      <c r="J20" s="15">
        <v>24</v>
      </c>
      <c r="K20" s="15">
        <v>8</v>
      </c>
      <c r="L20" s="15">
        <v>257</v>
      </c>
      <c r="M20" s="15">
        <v>8</v>
      </c>
      <c r="N20" s="15">
        <v>262</v>
      </c>
      <c r="O20" s="15">
        <f t="shared" si="0"/>
        <v>21</v>
      </c>
      <c r="P20" s="17">
        <v>543</v>
      </c>
    </row>
    <row r="21" spans="1:16" ht="15.75">
      <c r="A21" s="13">
        <v>16</v>
      </c>
      <c r="B21" s="14" t="s">
        <v>100</v>
      </c>
      <c r="C21" s="15" t="s">
        <v>122</v>
      </c>
      <c r="D21" s="37" t="s">
        <v>176</v>
      </c>
      <c r="E21" s="16">
        <v>4</v>
      </c>
      <c r="F21" s="15">
        <v>10</v>
      </c>
      <c r="G21" s="15">
        <v>0</v>
      </c>
      <c r="H21" s="15">
        <f>763-703</f>
        <v>60</v>
      </c>
      <c r="I21" s="15">
        <v>4</v>
      </c>
      <c r="J21" s="15">
        <v>29</v>
      </c>
      <c r="K21" s="15">
        <v>8</v>
      </c>
      <c r="L21" s="15">
        <v>318</v>
      </c>
      <c r="M21" s="15">
        <v>9</v>
      </c>
      <c r="N21" s="15">
        <v>356</v>
      </c>
      <c r="O21" s="15">
        <f t="shared" si="0"/>
        <v>21</v>
      </c>
      <c r="P21" s="17">
        <v>703</v>
      </c>
    </row>
    <row r="22" spans="1:16" ht="15.75">
      <c r="A22" s="13">
        <v>17</v>
      </c>
      <c r="B22" s="14" t="s">
        <v>101</v>
      </c>
      <c r="C22" s="15" t="s">
        <v>34</v>
      </c>
      <c r="D22" s="37" t="s">
        <v>179</v>
      </c>
      <c r="E22" s="16">
        <v>5</v>
      </c>
      <c r="F22" s="15">
        <v>11</v>
      </c>
      <c r="G22" s="15">
        <v>1</v>
      </c>
      <c r="H22" s="15">
        <f>756-727</f>
        <v>29</v>
      </c>
      <c r="I22" s="15">
        <v>4</v>
      </c>
      <c r="J22" s="15">
        <v>50</v>
      </c>
      <c r="K22" s="15">
        <v>6</v>
      </c>
      <c r="L22" s="15">
        <v>335</v>
      </c>
      <c r="M22" s="15">
        <v>10</v>
      </c>
      <c r="N22" s="15">
        <v>342</v>
      </c>
      <c r="O22" s="15">
        <f t="shared" si="0"/>
        <v>21</v>
      </c>
      <c r="P22" s="17">
        <v>727</v>
      </c>
    </row>
    <row r="23" spans="1:16" ht="15.75">
      <c r="A23" s="13">
        <v>18</v>
      </c>
      <c r="B23" s="14" t="s">
        <v>102</v>
      </c>
      <c r="C23" s="15" t="s">
        <v>103</v>
      </c>
      <c r="D23" s="37" t="s">
        <v>178</v>
      </c>
      <c r="E23" s="16">
        <v>4</v>
      </c>
      <c r="F23" s="15">
        <v>10</v>
      </c>
      <c r="G23" s="15">
        <v>0</v>
      </c>
      <c r="H23" s="15">
        <f>258-219</f>
        <v>39</v>
      </c>
      <c r="I23" s="15">
        <v>4</v>
      </c>
      <c r="J23" s="15">
        <v>22</v>
      </c>
      <c r="K23" s="15">
        <v>9</v>
      </c>
      <c r="L23" s="15">
        <v>83</v>
      </c>
      <c r="M23" s="15">
        <v>7</v>
      </c>
      <c r="N23" s="15">
        <v>114</v>
      </c>
      <c r="O23" s="15">
        <f t="shared" si="0"/>
        <v>20</v>
      </c>
      <c r="P23" s="17">
        <v>219</v>
      </c>
    </row>
    <row r="24" spans="1:16" ht="15.75">
      <c r="A24" s="13">
        <v>19</v>
      </c>
      <c r="B24" s="14" t="s">
        <v>104</v>
      </c>
      <c r="C24" s="15" t="s">
        <v>50</v>
      </c>
      <c r="D24" s="37" t="s">
        <v>170</v>
      </c>
      <c r="E24" s="16">
        <v>4</v>
      </c>
      <c r="F24" s="15">
        <v>10</v>
      </c>
      <c r="G24" s="15">
        <v>1</v>
      </c>
      <c r="H24" s="15">
        <f>428-388</f>
        <v>40</v>
      </c>
      <c r="I24" s="15">
        <v>4</v>
      </c>
      <c r="J24" s="15">
        <v>17</v>
      </c>
      <c r="K24" s="15">
        <v>8</v>
      </c>
      <c r="L24" s="15">
        <v>172</v>
      </c>
      <c r="M24" s="15">
        <v>7</v>
      </c>
      <c r="N24" s="15">
        <v>199</v>
      </c>
      <c r="O24" s="15">
        <f t="shared" si="0"/>
        <v>20</v>
      </c>
      <c r="P24" s="17">
        <v>388</v>
      </c>
    </row>
    <row r="25" spans="1:16" ht="15.75">
      <c r="A25" s="13">
        <v>20</v>
      </c>
      <c r="B25" s="14" t="s">
        <v>105</v>
      </c>
      <c r="C25" s="15" t="s">
        <v>106</v>
      </c>
      <c r="D25" s="37" t="s">
        <v>174</v>
      </c>
      <c r="E25" s="16">
        <v>5</v>
      </c>
      <c r="F25" s="15">
        <v>11</v>
      </c>
      <c r="G25" s="15">
        <v>1</v>
      </c>
      <c r="H25" s="15">
        <f>470-415</f>
        <v>55</v>
      </c>
      <c r="I25" s="15">
        <v>4</v>
      </c>
      <c r="J25" s="15">
        <v>18</v>
      </c>
      <c r="K25" s="15">
        <v>6</v>
      </c>
      <c r="L25" s="15">
        <v>224</v>
      </c>
      <c r="M25" s="15">
        <v>9</v>
      </c>
      <c r="N25" s="15">
        <v>173</v>
      </c>
      <c r="O25" s="15">
        <f t="shared" si="0"/>
        <v>20</v>
      </c>
      <c r="P25" s="17">
        <v>415</v>
      </c>
    </row>
    <row r="26" spans="1:16" ht="15.75">
      <c r="A26" s="13">
        <v>21</v>
      </c>
      <c r="B26" s="14" t="s">
        <v>107</v>
      </c>
      <c r="C26" s="15" t="s">
        <v>108</v>
      </c>
      <c r="D26" s="37" t="s">
        <v>175</v>
      </c>
      <c r="E26" s="16">
        <v>3</v>
      </c>
      <c r="F26" s="15">
        <v>9</v>
      </c>
      <c r="G26" s="15">
        <v>0</v>
      </c>
      <c r="H26" s="15">
        <f>740-673</f>
        <v>67</v>
      </c>
      <c r="I26" s="15">
        <v>4</v>
      </c>
      <c r="J26" s="15">
        <v>47</v>
      </c>
      <c r="K26" s="15">
        <v>7</v>
      </c>
      <c r="L26" s="15">
        <v>294</v>
      </c>
      <c r="M26" s="15">
        <v>9</v>
      </c>
      <c r="N26" s="15">
        <v>332</v>
      </c>
      <c r="O26" s="15">
        <f t="shared" si="0"/>
        <v>20</v>
      </c>
      <c r="P26" s="17">
        <v>673</v>
      </c>
    </row>
    <row r="27" spans="1:16" ht="15.75">
      <c r="A27" s="13">
        <v>22</v>
      </c>
      <c r="B27" s="14" t="s">
        <v>109</v>
      </c>
      <c r="C27" s="15" t="s">
        <v>110</v>
      </c>
      <c r="D27" s="37" t="s">
        <v>179</v>
      </c>
      <c r="E27" s="16">
        <v>5</v>
      </c>
      <c r="F27" s="15">
        <v>10</v>
      </c>
      <c r="G27" s="15">
        <v>1</v>
      </c>
      <c r="H27" s="15">
        <f>879-795</f>
        <v>84</v>
      </c>
      <c r="I27" s="15">
        <v>4</v>
      </c>
      <c r="J27" s="15">
        <v>68</v>
      </c>
      <c r="K27" s="15">
        <v>10</v>
      </c>
      <c r="L27" s="15">
        <v>312</v>
      </c>
      <c r="M27" s="15">
        <v>5</v>
      </c>
      <c r="N27" s="15">
        <v>415</v>
      </c>
      <c r="O27" s="15">
        <f t="shared" si="0"/>
        <v>20</v>
      </c>
      <c r="P27" s="17">
        <v>795</v>
      </c>
    </row>
    <row r="28" spans="1:16" ht="15.75">
      <c r="A28" s="13">
        <v>23</v>
      </c>
      <c r="B28" s="14" t="s">
        <v>111</v>
      </c>
      <c r="C28" s="15" t="s">
        <v>93</v>
      </c>
      <c r="D28" s="37" t="s">
        <v>183</v>
      </c>
      <c r="E28" s="16">
        <v>4</v>
      </c>
      <c r="F28" s="15">
        <v>10</v>
      </c>
      <c r="G28" s="15">
        <v>0</v>
      </c>
      <c r="H28" s="15">
        <f>542-350</f>
        <v>192</v>
      </c>
      <c r="I28" s="15">
        <v>4</v>
      </c>
      <c r="J28" s="15">
        <v>30</v>
      </c>
      <c r="K28" s="15">
        <v>8</v>
      </c>
      <c r="L28" s="15">
        <v>142</v>
      </c>
      <c r="M28" s="15">
        <v>7</v>
      </c>
      <c r="N28" s="15">
        <v>178</v>
      </c>
      <c r="O28" s="15">
        <f t="shared" si="0"/>
        <v>19</v>
      </c>
      <c r="P28" s="17">
        <v>350</v>
      </c>
    </row>
    <row r="29" spans="1:16" ht="15.75">
      <c r="A29" s="13">
        <v>24</v>
      </c>
      <c r="B29" s="14" t="s">
        <v>112</v>
      </c>
      <c r="C29" s="15" t="s">
        <v>38</v>
      </c>
      <c r="D29" s="37" t="s">
        <v>176</v>
      </c>
      <c r="E29" s="16">
        <v>3</v>
      </c>
      <c r="F29" s="15">
        <v>9</v>
      </c>
      <c r="G29" s="15">
        <v>1</v>
      </c>
      <c r="H29" s="15">
        <f>488-458</f>
        <v>30</v>
      </c>
      <c r="I29" s="15">
        <v>4</v>
      </c>
      <c r="J29" s="15">
        <v>19</v>
      </c>
      <c r="K29" s="15">
        <v>8</v>
      </c>
      <c r="L29" s="15">
        <v>260</v>
      </c>
      <c r="M29" s="15">
        <v>6</v>
      </c>
      <c r="N29" s="15">
        <v>179</v>
      </c>
      <c r="O29" s="15">
        <f t="shared" si="0"/>
        <v>19</v>
      </c>
      <c r="P29" s="17">
        <v>458</v>
      </c>
    </row>
    <row r="30" spans="1:16" ht="15.75">
      <c r="A30" s="13">
        <v>25</v>
      </c>
      <c r="B30" s="14" t="s">
        <v>113</v>
      </c>
      <c r="C30" s="15" t="s">
        <v>77</v>
      </c>
      <c r="D30" s="37" t="s">
        <v>175</v>
      </c>
      <c r="E30" s="16">
        <v>5</v>
      </c>
      <c r="F30" s="15">
        <v>10</v>
      </c>
      <c r="G30" s="15">
        <v>0</v>
      </c>
      <c r="H30" s="15">
        <f>588-567</f>
        <v>21</v>
      </c>
      <c r="I30" s="15">
        <v>4</v>
      </c>
      <c r="J30" s="15">
        <v>36</v>
      </c>
      <c r="K30" s="15">
        <v>8</v>
      </c>
      <c r="L30" s="15">
        <v>297</v>
      </c>
      <c r="M30" s="15">
        <v>7</v>
      </c>
      <c r="N30" s="15">
        <v>234</v>
      </c>
      <c r="O30" s="15">
        <f t="shared" si="0"/>
        <v>19</v>
      </c>
      <c r="P30" s="17">
        <v>567</v>
      </c>
    </row>
    <row r="31" spans="1:16" ht="15.75">
      <c r="A31" s="13">
        <v>26</v>
      </c>
      <c r="B31" s="14" t="s">
        <v>114</v>
      </c>
      <c r="C31" s="15" t="s">
        <v>115</v>
      </c>
      <c r="D31" s="37" t="s">
        <v>183</v>
      </c>
      <c r="E31" s="16">
        <v>2</v>
      </c>
      <c r="F31" s="15">
        <v>9</v>
      </c>
      <c r="G31" s="15">
        <v>0</v>
      </c>
      <c r="H31" s="15">
        <f>652-597</f>
        <v>55</v>
      </c>
      <c r="I31" s="15">
        <v>4</v>
      </c>
      <c r="J31" s="15">
        <v>37</v>
      </c>
      <c r="K31" s="15">
        <v>8</v>
      </c>
      <c r="L31" s="15">
        <v>241</v>
      </c>
      <c r="M31" s="15">
        <v>7</v>
      </c>
      <c r="N31" s="15">
        <v>319</v>
      </c>
      <c r="O31" s="15">
        <f t="shared" si="0"/>
        <v>19</v>
      </c>
      <c r="P31" s="17">
        <v>597</v>
      </c>
    </row>
    <row r="32" spans="1:16" ht="15.75">
      <c r="A32" s="13">
        <v>27</v>
      </c>
      <c r="B32" s="14" t="s">
        <v>116</v>
      </c>
      <c r="C32" s="15" t="s">
        <v>89</v>
      </c>
      <c r="D32" s="37" t="s">
        <v>173</v>
      </c>
      <c r="E32" s="16">
        <v>5</v>
      </c>
      <c r="F32" s="15">
        <v>11</v>
      </c>
      <c r="G32" s="15">
        <v>0</v>
      </c>
      <c r="H32" s="15">
        <f>738-636</f>
        <v>102</v>
      </c>
      <c r="I32" s="15">
        <v>4</v>
      </c>
      <c r="J32" s="15">
        <v>28</v>
      </c>
      <c r="K32" s="15">
        <v>7</v>
      </c>
      <c r="L32" s="15">
        <v>328</v>
      </c>
      <c r="M32" s="15">
        <v>8</v>
      </c>
      <c r="N32" s="15">
        <v>280</v>
      </c>
      <c r="O32" s="15">
        <f t="shared" si="0"/>
        <v>19</v>
      </c>
      <c r="P32" s="17">
        <v>636</v>
      </c>
    </row>
    <row r="33" spans="1:16" ht="15.75">
      <c r="A33" s="13">
        <v>28</v>
      </c>
      <c r="B33" s="14" t="s">
        <v>117</v>
      </c>
      <c r="C33" s="15" t="s">
        <v>118</v>
      </c>
      <c r="D33" s="37" t="s">
        <v>179</v>
      </c>
      <c r="E33" s="16">
        <v>5</v>
      </c>
      <c r="F33" s="15">
        <v>11</v>
      </c>
      <c r="G33" s="15">
        <v>1</v>
      </c>
      <c r="H33" s="15">
        <f>756-651</f>
        <v>105</v>
      </c>
      <c r="I33" s="15">
        <v>3</v>
      </c>
      <c r="J33" s="15">
        <v>68</v>
      </c>
      <c r="K33" s="15">
        <v>9</v>
      </c>
      <c r="L33" s="15">
        <v>261</v>
      </c>
      <c r="M33" s="15">
        <v>5</v>
      </c>
      <c r="N33" s="15">
        <v>322</v>
      </c>
      <c r="O33" s="15">
        <f t="shared" si="0"/>
        <v>18</v>
      </c>
      <c r="P33" s="17">
        <v>651</v>
      </c>
    </row>
    <row r="34" spans="1:16" ht="15.75">
      <c r="A34" s="13">
        <v>29</v>
      </c>
      <c r="B34" s="14" t="s">
        <v>121</v>
      </c>
      <c r="C34" s="15" t="s">
        <v>25</v>
      </c>
      <c r="D34" s="37" t="s">
        <v>177</v>
      </c>
      <c r="E34" s="16">
        <v>5</v>
      </c>
      <c r="F34" s="15">
        <v>17</v>
      </c>
      <c r="G34" s="15">
        <v>0</v>
      </c>
      <c r="H34" s="15">
        <f>627-542</f>
        <v>85</v>
      </c>
      <c r="I34" s="15">
        <v>4</v>
      </c>
      <c r="J34" s="15">
        <v>26</v>
      </c>
      <c r="K34" s="15">
        <v>5</v>
      </c>
      <c r="L34" s="15">
        <v>222</v>
      </c>
      <c r="M34" s="15">
        <v>6</v>
      </c>
      <c r="N34" s="15">
        <v>294</v>
      </c>
      <c r="O34" s="15">
        <f t="shared" si="0"/>
        <v>15</v>
      </c>
      <c r="P34" s="17">
        <v>542</v>
      </c>
    </row>
    <row r="35" spans="1:16" ht="16.5" thickBot="1">
      <c r="A35" s="18">
        <v>30</v>
      </c>
      <c r="B35" s="19" t="s">
        <v>119</v>
      </c>
      <c r="C35" s="20" t="s">
        <v>83</v>
      </c>
      <c r="D35" s="38" t="s">
        <v>181</v>
      </c>
      <c r="E35" s="21">
        <v>5</v>
      </c>
      <c r="F35" s="20">
        <v>12</v>
      </c>
      <c r="G35" s="20">
        <v>1</v>
      </c>
      <c r="H35" s="20">
        <f>514-458</f>
        <v>56</v>
      </c>
      <c r="I35" s="20">
        <v>4</v>
      </c>
      <c r="J35" s="20">
        <v>22</v>
      </c>
      <c r="K35" s="20">
        <v>4</v>
      </c>
      <c r="L35" s="20">
        <v>239</v>
      </c>
      <c r="M35" s="20">
        <v>5</v>
      </c>
      <c r="N35" s="20">
        <v>197</v>
      </c>
      <c r="O35" s="20">
        <f t="shared" si="0"/>
        <v>14</v>
      </c>
      <c r="P35" s="22">
        <v>458</v>
      </c>
    </row>
  </sheetData>
  <sheetProtection/>
  <mergeCells count="3">
    <mergeCell ref="A1:P1"/>
    <mergeCell ref="A2:P2"/>
    <mergeCell ref="A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8">
      <selection activeCell="D38" sqref="D6:D38"/>
    </sheetView>
  </sheetViews>
  <sheetFormatPr defaultColWidth="9.00390625" defaultRowHeight="12.75"/>
  <cols>
    <col min="1" max="1" width="8.25390625" style="0" bestFit="1" customWidth="1"/>
    <col min="2" max="2" width="15.625" style="0" bestFit="1" customWidth="1"/>
    <col min="3" max="3" width="11.75390625" style="0" customWidth="1"/>
    <col min="4" max="4" width="26.875" style="0" bestFit="1" customWidth="1"/>
    <col min="5" max="5" width="7.125" style="0" bestFit="1" customWidth="1"/>
    <col min="6" max="14" width="0" style="0" hidden="1" customWidth="1"/>
    <col min="15" max="15" width="9.625" style="0" customWidth="1"/>
    <col min="16" max="16" width="8.625" style="0" customWidth="1"/>
  </cols>
  <sheetData>
    <row r="1" spans="1:16" ht="20.25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0.2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 t="s">
        <v>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48.75" customHeight="1" thickBot="1">
      <c r="A5" s="23" t="s">
        <v>66</v>
      </c>
      <c r="B5" s="24" t="s">
        <v>0</v>
      </c>
      <c r="C5" s="25" t="s">
        <v>1</v>
      </c>
      <c r="D5" s="25" t="s">
        <v>67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9</v>
      </c>
      <c r="M5" s="25" t="s">
        <v>10</v>
      </c>
      <c r="N5" s="25" t="s">
        <v>11</v>
      </c>
      <c r="O5" s="26" t="s">
        <v>72</v>
      </c>
      <c r="P5" s="27" t="s">
        <v>73</v>
      </c>
    </row>
    <row r="6" spans="1:16" s="1" customFormat="1" ht="15.75">
      <c r="A6" s="3">
        <v>1</v>
      </c>
      <c r="B6" s="4" t="s">
        <v>16</v>
      </c>
      <c r="C6" s="5" t="s">
        <v>17</v>
      </c>
      <c r="D6" s="39" t="s">
        <v>170</v>
      </c>
      <c r="E6" s="6">
        <v>8</v>
      </c>
      <c r="F6" s="5">
        <v>14</v>
      </c>
      <c r="G6" s="5">
        <v>1</v>
      </c>
      <c r="H6" s="5">
        <v>7</v>
      </c>
      <c r="I6" s="5">
        <v>7</v>
      </c>
      <c r="J6" s="5">
        <v>122</v>
      </c>
      <c r="K6" s="5">
        <v>6</v>
      </c>
      <c r="L6" s="5">
        <v>68</v>
      </c>
      <c r="M6" s="5">
        <v>2</v>
      </c>
      <c r="N6" s="5">
        <v>80</v>
      </c>
      <c r="O6" s="5">
        <v>16</v>
      </c>
      <c r="P6" s="7">
        <v>277</v>
      </c>
    </row>
    <row r="7" spans="1:16" s="1" customFormat="1" ht="15.75">
      <c r="A7" s="8">
        <v>2</v>
      </c>
      <c r="B7" s="9" t="s">
        <v>35</v>
      </c>
      <c r="C7" s="10" t="s">
        <v>36</v>
      </c>
      <c r="D7" s="36" t="s">
        <v>178</v>
      </c>
      <c r="E7" s="11">
        <v>6</v>
      </c>
      <c r="F7" s="10">
        <v>12</v>
      </c>
      <c r="G7" s="10">
        <v>1</v>
      </c>
      <c r="H7" s="10">
        <v>4</v>
      </c>
      <c r="I7" s="10">
        <v>7</v>
      </c>
      <c r="J7" s="10">
        <v>91</v>
      </c>
      <c r="K7" s="10">
        <v>4</v>
      </c>
      <c r="L7" s="10">
        <v>36</v>
      </c>
      <c r="M7" s="10">
        <v>2</v>
      </c>
      <c r="N7" s="10">
        <v>42</v>
      </c>
      <c r="O7" s="10">
        <v>14</v>
      </c>
      <c r="P7" s="12">
        <v>173</v>
      </c>
    </row>
    <row r="8" spans="1:16" s="1" customFormat="1" ht="15.75">
      <c r="A8" s="8">
        <v>3</v>
      </c>
      <c r="B8" s="9" t="s">
        <v>37</v>
      </c>
      <c r="C8" s="10" t="s">
        <v>38</v>
      </c>
      <c r="D8" s="36" t="s">
        <v>172</v>
      </c>
      <c r="E8" s="11">
        <v>8</v>
      </c>
      <c r="F8" s="10">
        <v>14</v>
      </c>
      <c r="G8" s="10">
        <v>1</v>
      </c>
      <c r="H8" s="10">
        <v>17</v>
      </c>
      <c r="I8" s="10">
        <v>8</v>
      </c>
      <c r="J8" s="10">
        <v>127</v>
      </c>
      <c r="K8" s="10">
        <v>3</v>
      </c>
      <c r="L8" s="10">
        <v>84</v>
      </c>
      <c r="M8" s="10">
        <v>2</v>
      </c>
      <c r="N8" s="10">
        <v>99</v>
      </c>
      <c r="O8" s="10">
        <v>14</v>
      </c>
      <c r="P8" s="12">
        <v>327</v>
      </c>
    </row>
    <row r="9" spans="1:16" ht="15.75">
      <c r="A9" s="13">
        <v>4</v>
      </c>
      <c r="B9" s="14" t="s">
        <v>47</v>
      </c>
      <c r="C9" s="15" t="s">
        <v>48</v>
      </c>
      <c r="D9" s="37" t="s">
        <v>170</v>
      </c>
      <c r="E9" s="16">
        <v>6</v>
      </c>
      <c r="F9" s="15">
        <v>12</v>
      </c>
      <c r="G9" s="15">
        <v>1</v>
      </c>
      <c r="H9" s="15">
        <v>21</v>
      </c>
      <c r="I9" s="15">
        <v>8</v>
      </c>
      <c r="J9" s="15">
        <v>106</v>
      </c>
      <c r="K9" s="15">
        <v>3</v>
      </c>
      <c r="L9" s="15">
        <v>76</v>
      </c>
      <c r="M9" s="15">
        <v>1</v>
      </c>
      <c r="N9" s="15">
        <v>113</v>
      </c>
      <c r="O9" s="15">
        <v>13</v>
      </c>
      <c r="P9" s="17">
        <v>316</v>
      </c>
    </row>
    <row r="10" spans="1:16" ht="15.75">
      <c r="A10" s="13">
        <v>5</v>
      </c>
      <c r="B10" s="14" t="s">
        <v>59</v>
      </c>
      <c r="C10" s="15" t="s">
        <v>60</v>
      </c>
      <c r="D10" s="37" t="s">
        <v>179</v>
      </c>
      <c r="E10" s="16">
        <v>8</v>
      </c>
      <c r="F10" s="15">
        <v>14</v>
      </c>
      <c r="G10" s="15">
        <v>1</v>
      </c>
      <c r="H10" s="15">
        <v>19</v>
      </c>
      <c r="I10" s="15">
        <v>7</v>
      </c>
      <c r="J10" s="15">
        <v>239</v>
      </c>
      <c r="K10" s="15">
        <v>3</v>
      </c>
      <c r="L10" s="15">
        <v>138</v>
      </c>
      <c r="M10" s="15">
        <v>2</v>
      </c>
      <c r="N10" s="15">
        <v>141</v>
      </c>
      <c r="O10" s="15">
        <v>13</v>
      </c>
      <c r="P10" s="17">
        <v>537</v>
      </c>
    </row>
    <row r="11" spans="1:16" ht="15.75">
      <c r="A11" s="13">
        <v>6</v>
      </c>
      <c r="B11" s="14" t="s">
        <v>26</v>
      </c>
      <c r="C11" s="15" t="s">
        <v>25</v>
      </c>
      <c r="D11" s="37" t="s">
        <v>180</v>
      </c>
      <c r="E11" s="16">
        <v>8</v>
      </c>
      <c r="F11" s="15">
        <v>14</v>
      </c>
      <c r="G11" s="15">
        <v>0</v>
      </c>
      <c r="H11" s="15">
        <v>24</v>
      </c>
      <c r="I11" s="15">
        <v>7</v>
      </c>
      <c r="J11" s="15">
        <v>264</v>
      </c>
      <c r="K11" s="15">
        <v>4</v>
      </c>
      <c r="L11" s="15">
        <v>69</v>
      </c>
      <c r="M11" s="15">
        <v>1</v>
      </c>
      <c r="N11" s="15">
        <v>111</v>
      </c>
      <c r="O11" s="15">
        <v>12</v>
      </c>
      <c r="P11" s="17">
        <v>468</v>
      </c>
    </row>
    <row r="12" spans="1:16" ht="15.75">
      <c r="A12" s="13">
        <v>7</v>
      </c>
      <c r="B12" s="14" t="s">
        <v>39</v>
      </c>
      <c r="C12" s="15" t="s">
        <v>25</v>
      </c>
      <c r="D12" s="37" t="s">
        <v>180</v>
      </c>
      <c r="E12" s="16">
        <v>8</v>
      </c>
      <c r="F12" s="15">
        <v>14</v>
      </c>
      <c r="G12" s="15">
        <v>2</v>
      </c>
      <c r="H12" s="15">
        <v>5</v>
      </c>
      <c r="I12" s="15">
        <v>5</v>
      </c>
      <c r="J12" s="15">
        <v>90</v>
      </c>
      <c r="K12" s="15">
        <v>3</v>
      </c>
      <c r="L12" s="15">
        <v>43</v>
      </c>
      <c r="M12" s="15">
        <v>1</v>
      </c>
      <c r="N12" s="15">
        <v>62</v>
      </c>
      <c r="O12" s="15">
        <v>11</v>
      </c>
      <c r="P12" s="17">
        <v>200</v>
      </c>
    </row>
    <row r="13" spans="1:16" ht="15.75">
      <c r="A13" s="13">
        <v>8</v>
      </c>
      <c r="B13" s="14" t="s">
        <v>71</v>
      </c>
      <c r="C13" s="15" t="s">
        <v>41</v>
      </c>
      <c r="D13" s="37" t="s">
        <v>177</v>
      </c>
      <c r="E13" s="16">
        <v>8</v>
      </c>
      <c r="F13" s="15">
        <v>15</v>
      </c>
      <c r="G13" s="15">
        <v>1</v>
      </c>
      <c r="H13" s="15">
        <v>21</v>
      </c>
      <c r="I13" s="15">
        <v>6</v>
      </c>
      <c r="J13" s="15">
        <v>142</v>
      </c>
      <c r="K13" s="15">
        <v>2</v>
      </c>
      <c r="L13" s="15">
        <v>40</v>
      </c>
      <c r="M13" s="15">
        <v>2</v>
      </c>
      <c r="N13" s="15">
        <v>71</v>
      </c>
      <c r="O13" s="15">
        <v>11</v>
      </c>
      <c r="P13" s="17">
        <v>274</v>
      </c>
    </row>
    <row r="14" spans="1:16" ht="15.75">
      <c r="A14" s="13">
        <v>9</v>
      </c>
      <c r="B14" s="14" t="s">
        <v>64</v>
      </c>
      <c r="C14" s="15" t="s">
        <v>46</v>
      </c>
      <c r="D14" s="37" t="s">
        <v>171</v>
      </c>
      <c r="E14" s="16">
        <v>8</v>
      </c>
      <c r="F14" s="15">
        <v>14</v>
      </c>
      <c r="G14" s="15">
        <v>2</v>
      </c>
      <c r="H14" s="15">
        <v>26</v>
      </c>
      <c r="I14" s="15">
        <v>7</v>
      </c>
      <c r="J14" s="15">
        <v>137</v>
      </c>
      <c r="K14" s="15">
        <v>1</v>
      </c>
      <c r="L14" s="15">
        <v>52</v>
      </c>
      <c r="M14" s="15">
        <v>1</v>
      </c>
      <c r="N14" s="15">
        <v>143</v>
      </c>
      <c r="O14" s="15">
        <v>11</v>
      </c>
      <c r="P14" s="17">
        <v>358</v>
      </c>
    </row>
    <row r="15" spans="1:16" ht="15.75">
      <c r="A15" s="13">
        <v>10</v>
      </c>
      <c r="B15" s="14" t="s">
        <v>57</v>
      </c>
      <c r="C15" s="15" t="s">
        <v>58</v>
      </c>
      <c r="D15" s="37" t="s">
        <v>183</v>
      </c>
      <c r="E15" s="16">
        <v>6</v>
      </c>
      <c r="F15" s="15">
        <v>13</v>
      </c>
      <c r="G15" s="15">
        <v>1</v>
      </c>
      <c r="H15" s="15">
        <v>26</v>
      </c>
      <c r="I15" s="15">
        <v>6</v>
      </c>
      <c r="J15" s="15">
        <v>256</v>
      </c>
      <c r="K15" s="15">
        <v>3</v>
      </c>
      <c r="L15" s="15">
        <v>214</v>
      </c>
      <c r="M15" s="15">
        <v>1</v>
      </c>
      <c r="N15" s="15">
        <v>245</v>
      </c>
      <c r="O15" s="15">
        <v>11</v>
      </c>
      <c r="P15" s="17">
        <v>741</v>
      </c>
    </row>
    <row r="16" spans="1:16" ht="15.75">
      <c r="A16" s="13">
        <v>11</v>
      </c>
      <c r="B16" s="14" t="s">
        <v>24</v>
      </c>
      <c r="C16" s="15" t="s">
        <v>25</v>
      </c>
      <c r="D16" s="37" t="s">
        <v>178</v>
      </c>
      <c r="E16" s="16">
        <v>7</v>
      </c>
      <c r="F16" s="15">
        <v>12</v>
      </c>
      <c r="G16" s="15">
        <v>1</v>
      </c>
      <c r="H16" s="15">
        <v>19</v>
      </c>
      <c r="I16" s="15">
        <v>6</v>
      </c>
      <c r="J16" s="15">
        <v>122</v>
      </c>
      <c r="K16" s="15">
        <v>3</v>
      </c>
      <c r="L16" s="15">
        <v>126</v>
      </c>
      <c r="M16" s="15">
        <v>0</v>
      </c>
      <c r="N16" s="15">
        <v>86</v>
      </c>
      <c r="O16" s="15">
        <v>10</v>
      </c>
      <c r="P16" s="17">
        <v>353</v>
      </c>
    </row>
    <row r="17" spans="1:16" ht="15.75">
      <c r="A17" s="13">
        <v>12</v>
      </c>
      <c r="B17" s="14" t="s">
        <v>29</v>
      </c>
      <c r="C17" s="15" t="s">
        <v>30</v>
      </c>
      <c r="D17" s="37" t="s">
        <v>178</v>
      </c>
      <c r="E17" s="16">
        <v>6</v>
      </c>
      <c r="F17" s="15">
        <v>11</v>
      </c>
      <c r="G17" s="15">
        <v>1</v>
      </c>
      <c r="H17" s="15">
        <v>10</v>
      </c>
      <c r="I17" s="15">
        <v>5</v>
      </c>
      <c r="J17" s="15">
        <v>192</v>
      </c>
      <c r="K17" s="15">
        <v>3</v>
      </c>
      <c r="L17" s="15">
        <v>49</v>
      </c>
      <c r="M17" s="15">
        <v>1</v>
      </c>
      <c r="N17" s="15">
        <v>149</v>
      </c>
      <c r="O17" s="15">
        <v>10</v>
      </c>
      <c r="P17" s="17">
        <v>400</v>
      </c>
    </row>
    <row r="18" spans="1:16" ht="15.75">
      <c r="A18" s="13">
        <v>13</v>
      </c>
      <c r="B18" s="14" t="s">
        <v>18</v>
      </c>
      <c r="C18" s="15" t="s">
        <v>19</v>
      </c>
      <c r="D18" s="37" t="s">
        <v>179</v>
      </c>
      <c r="E18" s="16">
        <v>8</v>
      </c>
      <c r="F18" s="15">
        <v>15</v>
      </c>
      <c r="G18" s="15">
        <v>1</v>
      </c>
      <c r="H18" s="15">
        <v>22</v>
      </c>
      <c r="I18" s="15">
        <v>5</v>
      </c>
      <c r="J18" s="15">
        <v>178</v>
      </c>
      <c r="K18" s="15">
        <v>2</v>
      </c>
      <c r="L18" s="15">
        <v>102</v>
      </c>
      <c r="M18" s="15">
        <v>2</v>
      </c>
      <c r="N18" s="15">
        <v>111</v>
      </c>
      <c r="O18" s="15">
        <v>10</v>
      </c>
      <c r="P18" s="17">
        <v>413</v>
      </c>
    </row>
    <row r="19" spans="1:16" ht="15.75">
      <c r="A19" s="13">
        <v>14</v>
      </c>
      <c r="B19" s="14" t="s">
        <v>74</v>
      </c>
      <c r="C19" s="15" t="s">
        <v>75</v>
      </c>
      <c r="D19" s="37" t="s">
        <v>175</v>
      </c>
      <c r="E19" s="16">
        <v>7</v>
      </c>
      <c r="F19" s="15">
        <v>13</v>
      </c>
      <c r="G19" s="15">
        <v>0</v>
      </c>
      <c r="H19" s="15">
        <v>72</v>
      </c>
      <c r="I19" s="15">
        <v>7</v>
      </c>
      <c r="J19" s="15">
        <v>185</v>
      </c>
      <c r="K19" s="15">
        <v>2</v>
      </c>
      <c r="L19" s="15">
        <v>81</v>
      </c>
      <c r="M19" s="15">
        <v>1</v>
      </c>
      <c r="N19" s="15">
        <v>92</v>
      </c>
      <c r="O19" s="15">
        <v>10</v>
      </c>
      <c r="P19" s="17">
        <v>430</v>
      </c>
    </row>
    <row r="20" spans="1:16" ht="15.75">
      <c r="A20" s="13">
        <v>15</v>
      </c>
      <c r="B20" s="14" t="s">
        <v>45</v>
      </c>
      <c r="C20" s="15" t="s">
        <v>46</v>
      </c>
      <c r="D20" s="37" t="s">
        <v>181</v>
      </c>
      <c r="E20" s="16">
        <v>7</v>
      </c>
      <c r="F20" s="15">
        <v>13</v>
      </c>
      <c r="G20" s="15">
        <v>2</v>
      </c>
      <c r="H20" s="15">
        <v>69</v>
      </c>
      <c r="I20" s="15">
        <v>5</v>
      </c>
      <c r="J20" s="15">
        <v>147</v>
      </c>
      <c r="K20" s="15">
        <v>1</v>
      </c>
      <c r="L20" s="15">
        <v>113</v>
      </c>
      <c r="M20" s="15">
        <v>2</v>
      </c>
      <c r="N20" s="15">
        <v>161</v>
      </c>
      <c r="O20" s="15">
        <v>10</v>
      </c>
      <c r="P20" s="17">
        <v>490</v>
      </c>
    </row>
    <row r="21" spans="1:16" ht="15.75">
      <c r="A21" s="13">
        <v>16</v>
      </c>
      <c r="B21" s="14" t="s">
        <v>28</v>
      </c>
      <c r="C21" s="15" t="s">
        <v>25</v>
      </c>
      <c r="D21" s="37" t="s">
        <v>182</v>
      </c>
      <c r="E21" s="16">
        <v>7</v>
      </c>
      <c r="F21" s="15">
        <v>13</v>
      </c>
      <c r="G21" s="15">
        <v>0</v>
      </c>
      <c r="H21" s="15">
        <v>52</v>
      </c>
      <c r="I21" s="15">
        <v>7</v>
      </c>
      <c r="J21" s="15">
        <v>220</v>
      </c>
      <c r="K21" s="15">
        <v>1</v>
      </c>
      <c r="L21" s="15">
        <v>82</v>
      </c>
      <c r="M21" s="15">
        <v>2</v>
      </c>
      <c r="N21" s="15">
        <v>152</v>
      </c>
      <c r="O21" s="15">
        <v>10</v>
      </c>
      <c r="P21" s="17">
        <v>506</v>
      </c>
    </row>
    <row r="22" spans="1:16" ht="15.75">
      <c r="A22" s="13">
        <v>17</v>
      </c>
      <c r="B22" s="14" t="s">
        <v>14</v>
      </c>
      <c r="C22" s="15" t="s">
        <v>15</v>
      </c>
      <c r="D22" s="37" t="s">
        <v>179</v>
      </c>
      <c r="E22" s="16">
        <v>8</v>
      </c>
      <c r="F22" s="15">
        <v>14</v>
      </c>
      <c r="G22" s="15">
        <v>1</v>
      </c>
      <c r="H22" s="15">
        <v>37</v>
      </c>
      <c r="I22" s="15">
        <v>6</v>
      </c>
      <c r="J22" s="15">
        <v>212</v>
      </c>
      <c r="K22" s="15">
        <v>1</v>
      </c>
      <c r="L22" s="15">
        <v>132</v>
      </c>
      <c r="M22" s="15">
        <v>2</v>
      </c>
      <c r="N22" s="15">
        <v>211</v>
      </c>
      <c r="O22" s="15">
        <v>10</v>
      </c>
      <c r="P22" s="17">
        <v>592</v>
      </c>
    </row>
    <row r="23" spans="1:16" ht="15.75">
      <c r="A23" s="13">
        <v>18</v>
      </c>
      <c r="B23" s="14" t="s">
        <v>63</v>
      </c>
      <c r="C23" s="15" t="s">
        <v>50</v>
      </c>
      <c r="D23" s="37" t="s">
        <v>180</v>
      </c>
      <c r="E23" s="16">
        <v>7</v>
      </c>
      <c r="F23" s="15">
        <v>13</v>
      </c>
      <c r="G23" s="15">
        <v>1</v>
      </c>
      <c r="H23" s="15">
        <v>92</v>
      </c>
      <c r="I23" s="15">
        <v>5</v>
      </c>
      <c r="J23" s="15">
        <v>251</v>
      </c>
      <c r="K23" s="15">
        <v>2</v>
      </c>
      <c r="L23" s="15">
        <v>141</v>
      </c>
      <c r="M23" s="15">
        <v>2</v>
      </c>
      <c r="N23" s="15">
        <v>108</v>
      </c>
      <c r="O23" s="15">
        <v>10</v>
      </c>
      <c r="P23" s="17">
        <v>592</v>
      </c>
    </row>
    <row r="24" spans="1:16" ht="15.75">
      <c r="A24" s="13">
        <v>19</v>
      </c>
      <c r="B24" s="14" t="s">
        <v>42</v>
      </c>
      <c r="C24" s="15" t="s">
        <v>43</v>
      </c>
      <c r="D24" s="37" t="s">
        <v>183</v>
      </c>
      <c r="E24" s="16">
        <v>7</v>
      </c>
      <c r="F24" s="15">
        <v>14</v>
      </c>
      <c r="G24" s="15">
        <v>1</v>
      </c>
      <c r="H24" s="15">
        <v>34</v>
      </c>
      <c r="I24" s="15">
        <v>7</v>
      </c>
      <c r="J24" s="15">
        <v>318</v>
      </c>
      <c r="K24" s="15">
        <v>1</v>
      </c>
      <c r="L24" s="15">
        <v>126</v>
      </c>
      <c r="M24" s="15">
        <v>1</v>
      </c>
      <c r="N24" s="15">
        <v>283</v>
      </c>
      <c r="O24" s="15">
        <v>10</v>
      </c>
      <c r="P24" s="17">
        <v>761</v>
      </c>
    </row>
    <row r="25" spans="1:16" ht="15.75">
      <c r="A25" s="13">
        <v>20</v>
      </c>
      <c r="B25" s="14" t="s">
        <v>51</v>
      </c>
      <c r="C25" s="15" t="s">
        <v>52</v>
      </c>
      <c r="D25" s="37" t="s">
        <v>175</v>
      </c>
      <c r="E25" s="16">
        <v>8</v>
      </c>
      <c r="F25" s="15">
        <v>14</v>
      </c>
      <c r="G25" s="15">
        <v>1</v>
      </c>
      <c r="H25" s="15">
        <v>27</v>
      </c>
      <c r="I25" s="15">
        <v>4</v>
      </c>
      <c r="J25" s="15">
        <v>211</v>
      </c>
      <c r="K25" s="15">
        <v>3</v>
      </c>
      <c r="L25" s="15">
        <v>203</v>
      </c>
      <c r="M25" s="15">
        <v>1</v>
      </c>
      <c r="N25" s="15">
        <v>95</v>
      </c>
      <c r="O25" s="15">
        <v>9</v>
      </c>
      <c r="P25" s="17">
        <v>536</v>
      </c>
    </row>
    <row r="26" spans="1:16" ht="15.75">
      <c r="A26" s="13">
        <v>21</v>
      </c>
      <c r="B26" s="14" t="s">
        <v>40</v>
      </c>
      <c r="C26" s="15" t="s">
        <v>41</v>
      </c>
      <c r="D26" s="37" t="s">
        <v>176</v>
      </c>
      <c r="E26" s="16">
        <v>6</v>
      </c>
      <c r="F26" s="15">
        <v>12</v>
      </c>
      <c r="G26" s="15">
        <v>1</v>
      </c>
      <c r="H26" s="15">
        <v>22</v>
      </c>
      <c r="I26" s="15">
        <v>7</v>
      </c>
      <c r="J26" s="15">
        <v>156</v>
      </c>
      <c r="K26" s="15">
        <v>0</v>
      </c>
      <c r="L26" s="15">
        <v>111</v>
      </c>
      <c r="M26" s="15">
        <v>1</v>
      </c>
      <c r="N26" s="15">
        <v>272</v>
      </c>
      <c r="O26" s="15">
        <v>9</v>
      </c>
      <c r="P26" s="17">
        <v>561</v>
      </c>
    </row>
    <row r="27" spans="1:16" ht="15.75">
      <c r="A27" s="13">
        <v>22</v>
      </c>
      <c r="B27" s="14" t="s">
        <v>22</v>
      </c>
      <c r="C27" s="15" t="s">
        <v>23</v>
      </c>
      <c r="D27" s="37" t="s">
        <v>182</v>
      </c>
      <c r="E27" s="16">
        <v>7</v>
      </c>
      <c r="F27" s="15">
        <v>13</v>
      </c>
      <c r="G27" s="15">
        <v>0</v>
      </c>
      <c r="H27" s="15">
        <v>89</v>
      </c>
      <c r="I27" s="15">
        <v>5</v>
      </c>
      <c r="J27" s="15">
        <v>241</v>
      </c>
      <c r="K27" s="15">
        <v>4</v>
      </c>
      <c r="L27" s="15">
        <v>163</v>
      </c>
      <c r="M27" s="15">
        <v>0</v>
      </c>
      <c r="N27" s="15">
        <v>206</v>
      </c>
      <c r="O27" s="15">
        <v>9</v>
      </c>
      <c r="P27" s="17">
        <v>699</v>
      </c>
    </row>
    <row r="28" spans="1:16" ht="15.75">
      <c r="A28" s="13">
        <v>23</v>
      </c>
      <c r="B28" s="14" t="s">
        <v>49</v>
      </c>
      <c r="C28" s="15" t="s">
        <v>50</v>
      </c>
      <c r="D28" s="37" t="s">
        <v>182</v>
      </c>
      <c r="E28" s="16">
        <v>7</v>
      </c>
      <c r="F28" s="15">
        <v>12</v>
      </c>
      <c r="G28" s="15">
        <v>1</v>
      </c>
      <c r="H28" s="15">
        <v>82</v>
      </c>
      <c r="I28" s="15">
        <v>5</v>
      </c>
      <c r="J28" s="15">
        <v>320</v>
      </c>
      <c r="K28" s="15">
        <v>1</v>
      </c>
      <c r="L28" s="15">
        <v>161</v>
      </c>
      <c r="M28" s="15">
        <v>2</v>
      </c>
      <c r="N28" s="15">
        <v>186</v>
      </c>
      <c r="O28" s="15">
        <v>9</v>
      </c>
      <c r="P28" s="17">
        <v>749</v>
      </c>
    </row>
    <row r="29" spans="1:16" ht="15.75">
      <c r="A29" s="13">
        <v>24</v>
      </c>
      <c r="B29" s="14" t="s">
        <v>12</v>
      </c>
      <c r="C29" s="15" t="s">
        <v>13</v>
      </c>
      <c r="D29" s="37" t="s">
        <v>175</v>
      </c>
      <c r="E29" s="16">
        <v>6</v>
      </c>
      <c r="F29" s="15">
        <v>12</v>
      </c>
      <c r="G29" s="15">
        <v>1</v>
      </c>
      <c r="H29" s="15">
        <v>21</v>
      </c>
      <c r="I29" s="15">
        <v>6</v>
      </c>
      <c r="J29" s="15">
        <v>148</v>
      </c>
      <c r="K29" s="15">
        <v>1</v>
      </c>
      <c r="L29" s="15">
        <v>70</v>
      </c>
      <c r="M29" s="15">
        <v>0</v>
      </c>
      <c r="N29" s="15">
        <v>99</v>
      </c>
      <c r="O29" s="15">
        <v>8</v>
      </c>
      <c r="P29" s="17">
        <v>338</v>
      </c>
    </row>
    <row r="30" spans="1:16" ht="15.75">
      <c r="A30" s="13">
        <v>25</v>
      </c>
      <c r="B30" s="14" t="s">
        <v>65</v>
      </c>
      <c r="C30" s="15" t="s">
        <v>43</v>
      </c>
      <c r="D30" s="37" t="s">
        <v>170</v>
      </c>
      <c r="E30" s="16">
        <v>7</v>
      </c>
      <c r="F30" s="15">
        <v>13</v>
      </c>
      <c r="G30" s="15">
        <v>0</v>
      </c>
      <c r="H30" s="15">
        <v>56</v>
      </c>
      <c r="I30" s="15">
        <v>5</v>
      </c>
      <c r="J30" s="15">
        <v>127</v>
      </c>
      <c r="K30" s="15">
        <v>2</v>
      </c>
      <c r="L30" s="15">
        <v>123</v>
      </c>
      <c r="M30" s="15">
        <v>1</v>
      </c>
      <c r="N30" s="15">
        <v>100</v>
      </c>
      <c r="O30" s="15">
        <v>8</v>
      </c>
      <c r="P30" s="17">
        <v>406</v>
      </c>
    </row>
    <row r="31" spans="1:16" ht="15.75">
      <c r="A31" s="13">
        <v>26</v>
      </c>
      <c r="B31" s="14" t="s">
        <v>53</v>
      </c>
      <c r="C31" s="15" t="s">
        <v>54</v>
      </c>
      <c r="D31" s="37" t="s">
        <v>181</v>
      </c>
      <c r="E31" s="16">
        <v>8</v>
      </c>
      <c r="F31" s="15">
        <v>14</v>
      </c>
      <c r="G31" s="15">
        <v>1</v>
      </c>
      <c r="H31" s="15">
        <v>10</v>
      </c>
      <c r="I31" s="15">
        <v>4</v>
      </c>
      <c r="J31" s="15">
        <v>115</v>
      </c>
      <c r="K31" s="15">
        <v>1</v>
      </c>
      <c r="L31" s="15">
        <v>106</v>
      </c>
      <c r="M31" s="15">
        <v>1</v>
      </c>
      <c r="N31" s="15">
        <v>108</v>
      </c>
      <c r="O31" s="15">
        <v>7</v>
      </c>
      <c r="P31" s="17">
        <v>339</v>
      </c>
    </row>
    <row r="32" spans="1:16" ht="15.75">
      <c r="A32" s="13">
        <v>27</v>
      </c>
      <c r="B32" s="14" t="s">
        <v>44</v>
      </c>
      <c r="C32" s="15" t="s">
        <v>32</v>
      </c>
      <c r="D32" s="37" t="s">
        <v>181</v>
      </c>
      <c r="E32" s="16">
        <v>8</v>
      </c>
      <c r="F32" s="15">
        <v>14</v>
      </c>
      <c r="G32" s="15">
        <v>0</v>
      </c>
      <c r="H32" s="15">
        <v>52</v>
      </c>
      <c r="I32" s="15">
        <v>6</v>
      </c>
      <c r="J32" s="15">
        <v>179</v>
      </c>
      <c r="K32" s="15">
        <v>1</v>
      </c>
      <c r="L32" s="15">
        <v>88</v>
      </c>
      <c r="M32" s="15">
        <v>0</v>
      </c>
      <c r="N32" s="15">
        <v>123</v>
      </c>
      <c r="O32" s="15">
        <v>7</v>
      </c>
      <c r="P32" s="17">
        <v>442</v>
      </c>
    </row>
    <row r="33" spans="1:16" ht="15.75">
      <c r="A33" s="13">
        <v>28</v>
      </c>
      <c r="B33" s="14" t="s">
        <v>33</v>
      </c>
      <c r="C33" s="15" t="s">
        <v>34</v>
      </c>
      <c r="D33" s="37" t="s">
        <v>173</v>
      </c>
      <c r="E33" s="16">
        <v>7</v>
      </c>
      <c r="F33" s="15">
        <v>13</v>
      </c>
      <c r="G33" s="15">
        <v>2</v>
      </c>
      <c r="H33" s="15">
        <v>17</v>
      </c>
      <c r="I33" s="15">
        <v>3</v>
      </c>
      <c r="J33" s="15">
        <v>132</v>
      </c>
      <c r="K33" s="15">
        <v>1</v>
      </c>
      <c r="L33" s="15">
        <v>167</v>
      </c>
      <c r="M33" s="15">
        <v>1</v>
      </c>
      <c r="N33" s="15">
        <v>207</v>
      </c>
      <c r="O33" s="15">
        <v>7</v>
      </c>
      <c r="P33" s="17">
        <v>523</v>
      </c>
    </row>
    <row r="34" spans="1:16" ht="15.75">
      <c r="A34" s="13">
        <v>29</v>
      </c>
      <c r="B34" s="14" t="s">
        <v>61</v>
      </c>
      <c r="C34" s="15" t="s">
        <v>62</v>
      </c>
      <c r="D34" s="37" t="s">
        <v>183</v>
      </c>
      <c r="E34" s="16">
        <v>6</v>
      </c>
      <c r="F34" s="15">
        <v>12</v>
      </c>
      <c r="G34" s="15">
        <v>1</v>
      </c>
      <c r="H34" s="15">
        <v>32</v>
      </c>
      <c r="I34" s="15">
        <v>3</v>
      </c>
      <c r="J34" s="15">
        <v>202</v>
      </c>
      <c r="K34" s="15">
        <v>3</v>
      </c>
      <c r="L34" s="15">
        <v>114</v>
      </c>
      <c r="M34" s="15">
        <v>0</v>
      </c>
      <c r="N34" s="15">
        <v>187</v>
      </c>
      <c r="O34" s="15">
        <v>7</v>
      </c>
      <c r="P34" s="17">
        <v>535</v>
      </c>
    </row>
    <row r="35" spans="1:16" ht="15.75">
      <c r="A35" s="13">
        <v>30</v>
      </c>
      <c r="B35" s="14" t="s">
        <v>20</v>
      </c>
      <c r="C35" s="15" t="s">
        <v>21</v>
      </c>
      <c r="D35" s="37" t="s">
        <v>177</v>
      </c>
      <c r="E35" s="16">
        <v>7</v>
      </c>
      <c r="F35" s="15">
        <v>15</v>
      </c>
      <c r="G35" s="15">
        <v>1</v>
      </c>
      <c r="H35" s="15">
        <v>25</v>
      </c>
      <c r="I35" s="15">
        <v>3</v>
      </c>
      <c r="J35" s="15">
        <v>253</v>
      </c>
      <c r="K35" s="15">
        <v>1</v>
      </c>
      <c r="L35" s="15">
        <v>58</v>
      </c>
      <c r="M35" s="15">
        <v>1</v>
      </c>
      <c r="N35" s="15">
        <v>81</v>
      </c>
      <c r="O35" s="15">
        <v>6</v>
      </c>
      <c r="P35" s="17">
        <v>417</v>
      </c>
    </row>
    <row r="36" spans="1:16" ht="15.75">
      <c r="A36" s="13">
        <v>31</v>
      </c>
      <c r="B36" s="14" t="s">
        <v>76</v>
      </c>
      <c r="C36" s="15" t="s">
        <v>77</v>
      </c>
      <c r="D36" s="37" t="s">
        <v>171</v>
      </c>
      <c r="E36" s="16">
        <v>7</v>
      </c>
      <c r="F36" s="15">
        <v>13</v>
      </c>
      <c r="G36" s="15">
        <v>1</v>
      </c>
      <c r="H36" s="15">
        <v>40</v>
      </c>
      <c r="I36" s="15">
        <v>3</v>
      </c>
      <c r="J36" s="15">
        <v>234</v>
      </c>
      <c r="K36" s="15">
        <v>1</v>
      </c>
      <c r="L36" s="15">
        <v>139</v>
      </c>
      <c r="M36" s="15">
        <v>1</v>
      </c>
      <c r="N36" s="15">
        <v>81</v>
      </c>
      <c r="O36" s="15">
        <v>6</v>
      </c>
      <c r="P36" s="17">
        <v>494</v>
      </c>
    </row>
    <row r="37" spans="1:16" ht="15.75">
      <c r="A37" s="13">
        <v>32</v>
      </c>
      <c r="B37" s="14" t="s">
        <v>55</v>
      </c>
      <c r="C37" s="15" t="s">
        <v>56</v>
      </c>
      <c r="D37" s="37" t="s">
        <v>176</v>
      </c>
      <c r="E37" s="16">
        <v>6</v>
      </c>
      <c r="F37" s="15">
        <v>12</v>
      </c>
      <c r="G37" s="15">
        <v>1</v>
      </c>
      <c r="H37" s="15">
        <v>31</v>
      </c>
      <c r="I37" s="15">
        <v>0</v>
      </c>
      <c r="J37" s="15">
        <v>176</v>
      </c>
      <c r="K37" s="15">
        <v>3</v>
      </c>
      <c r="L37" s="15">
        <v>186</v>
      </c>
      <c r="M37" s="15">
        <v>1</v>
      </c>
      <c r="N37" s="15">
        <v>175</v>
      </c>
      <c r="O37" s="15">
        <v>5</v>
      </c>
      <c r="P37" s="17">
        <v>568</v>
      </c>
    </row>
    <row r="38" spans="1:16" ht="16.5" thickBot="1">
      <c r="A38" s="18">
        <v>33</v>
      </c>
      <c r="B38" s="19" t="s">
        <v>31</v>
      </c>
      <c r="C38" s="20" t="s">
        <v>32</v>
      </c>
      <c r="D38" s="38" t="s">
        <v>174</v>
      </c>
      <c r="E38" s="21">
        <v>8</v>
      </c>
      <c r="F38" s="20">
        <v>14</v>
      </c>
      <c r="G38" s="20">
        <v>0</v>
      </c>
      <c r="H38" s="20">
        <v>49</v>
      </c>
      <c r="I38" s="20">
        <v>4</v>
      </c>
      <c r="J38" s="20">
        <v>296</v>
      </c>
      <c r="K38" s="20">
        <v>0</v>
      </c>
      <c r="L38" s="20">
        <v>203</v>
      </c>
      <c r="M38" s="20">
        <v>0</v>
      </c>
      <c r="N38" s="20">
        <v>143</v>
      </c>
      <c r="O38" s="20">
        <v>4</v>
      </c>
      <c r="P38" s="22">
        <v>691</v>
      </c>
    </row>
  </sheetData>
  <sheetProtection/>
  <mergeCells count="3">
    <mergeCell ref="A1:P1"/>
    <mergeCell ref="A2:P2"/>
    <mergeCell ref="A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0">
      <selection activeCell="O11" sqref="O11"/>
    </sheetView>
  </sheetViews>
  <sheetFormatPr defaultColWidth="9.00390625" defaultRowHeight="12.75"/>
  <cols>
    <col min="1" max="1" width="7.375" style="0" customWidth="1"/>
    <col min="2" max="2" width="13.625" style="0" bestFit="1" customWidth="1"/>
    <col min="3" max="3" width="12.25390625" style="0" bestFit="1" customWidth="1"/>
    <col min="4" max="4" width="26.875" style="0" bestFit="1" customWidth="1"/>
    <col min="6" max="14" width="0" style="0" hidden="1" customWidth="1"/>
  </cols>
  <sheetData>
    <row r="1" spans="1:16" ht="20.25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0.2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 customHeight="1">
      <c r="A3" s="34" t="s">
        <v>169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48.75" customHeight="1" thickBot="1">
      <c r="A5" s="23" t="s">
        <v>66</v>
      </c>
      <c r="B5" s="24" t="s">
        <v>0</v>
      </c>
      <c r="C5" s="25" t="s">
        <v>1</v>
      </c>
      <c r="D5" s="25" t="s">
        <v>67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9</v>
      </c>
      <c r="M5" s="25" t="s">
        <v>10</v>
      </c>
      <c r="N5" s="25" t="s">
        <v>11</v>
      </c>
      <c r="O5" s="26" t="s">
        <v>72</v>
      </c>
      <c r="P5" s="27" t="s">
        <v>73</v>
      </c>
    </row>
    <row r="6" spans="1:16" ht="15.75">
      <c r="A6" s="28">
        <v>1</v>
      </c>
      <c r="B6" s="29" t="s">
        <v>123</v>
      </c>
      <c r="C6" s="30" t="s">
        <v>124</v>
      </c>
      <c r="D6" s="35" t="s">
        <v>170</v>
      </c>
      <c r="E6" s="31">
        <v>11</v>
      </c>
      <c r="F6" s="30">
        <v>16</v>
      </c>
      <c r="G6" s="30">
        <v>4</v>
      </c>
      <c r="H6" s="30">
        <v>20</v>
      </c>
      <c r="I6" s="30">
        <v>14</v>
      </c>
      <c r="J6" s="30">
        <v>51</v>
      </c>
      <c r="K6" s="30">
        <v>7</v>
      </c>
      <c r="L6" s="30">
        <v>165</v>
      </c>
      <c r="M6" s="30">
        <v>3</v>
      </c>
      <c r="N6" s="30">
        <v>170</v>
      </c>
      <c r="O6" s="30">
        <v>28</v>
      </c>
      <c r="P6" s="32">
        <v>406</v>
      </c>
    </row>
    <row r="7" spans="1:16" ht="15.75">
      <c r="A7" s="8">
        <v>2</v>
      </c>
      <c r="B7" s="9" t="s">
        <v>125</v>
      </c>
      <c r="C7" s="10" t="s">
        <v>85</v>
      </c>
      <c r="D7" s="36" t="s">
        <v>178</v>
      </c>
      <c r="E7" s="11">
        <v>11</v>
      </c>
      <c r="F7" s="10">
        <v>17</v>
      </c>
      <c r="G7" s="10">
        <v>4</v>
      </c>
      <c r="H7" s="10">
        <v>23</v>
      </c>
      <c r="I7" s="10">
        <v>14</v>
      </c>
      <c r="J7" s="10">
        <v>240</v>
      </c>
      <c r="K7" s="10">
        <v>7</v>
      </c>
      <c r="L7" s="10">
        <v>251</v>
      </c>
      <c r="M7" s="10">
        <v>3</v>
      </c>
      <c r="N7" s="10">
        <v>249</v>
      </c>
      <c r="O7" s="10">
        <v>28</v>
      </c>
      <c r="P7" s="12">
        <v>763</v>
      </c>
    </row>
    <row r="8" spans="1:16" ht="15.75">
      <c r="A8" s="8">
        <v>3</v>
      </c>
      <c r="B8" s="9" t="s">
        <v>126</v>
      </c>
      <c r="C8" s="10" t="s">
        <v>127</v>
      </c>
      <c r="D8" s="36" t="s">
        <v>171</v>
      </c>
      <c r="E8" s="11">
        <v>11</v>
      </c>
      <c r="F8" s="10">
        <v>17</v>
      </c>
      <c r="G8" s="10">
        <v>4</v>
      </c>
      <c r="H8" s="10">
        <v>13</v>
      </c>
      <c r="I8" s="10">
        <v>15</v>
      </c>
      <c r="J8" s="10">
        <v>66</v>
      </c>
      <c r="K8" s="10">
        <v>4</v>
      </c>
      <c r="L8" s="10">
        <v>204</v>
      </c>
      <c r="M8" s="10">
        <v>3</v>
      </c>
      <c r="N8" s="10">
        <v>237</v>
      </c>
      <c r="O8" s="10">
        <v>26</v>
      </c>
      <c r="P8" s="12">
        <v>520</v>
      </c>
    </row>
    <row r="9" spans="1:16" ht="15.75">
      <c r="A9" s="13">
        <v>4</v>
      </c>
      <c r="B9" s="14" t="s">
        <v>128</v>
      </c>
      <c r="C9" s="15" t="s">
        <v>38</v>
      </c>
      <c r="D9" s="37" t="s">
        <v>179</v>
      </c>
      <c r="E9" s="16">
        <v>10</v>
      </c>
      <c r="F9" s="15">
        <v>17</v>
      </c>
      <c r="G9" s="15">
        <v>4</v>
      </c>
      <c r="H9" s="15">
        <v>32</v>
      </c>
      <c r="I9" s="15">
        <v>14</v>
      </c>
      <c r="J9" s="15">
        <v>131</v>
      </c>
      <c r="K9" s="15">
        <v>5</v>
      </c>
      <c r="L9" s="15">
        <v>259</v>
      </c>
      <c r="M9" s="15">
        <v>3</v>
      </c>
      <c r="N9" s="15">
        <v>166</v>
      </c>
      <c r="O9" s="15">
        <v>26</v>
      </c>
      <c r="P9" s="17">
        <v>588</v>
      </c>
    </row>
    <row r="10" spans="1:16" ht="15.75">
      <c r="A10" s="13">
        <v>5</v>
      </c>
      <c r="B10" s="14" t="s">
        <v>129</v>
      </c>
      <c r="C10" s="15" t="s">
        <v>130</v>
      </c>
      <c r="D10" s="37" t="s">
        <v>170</v>
      </c>
      <c r="E10" s="16">
        <v>10</v>
      </c>
      <c r="F10" s="15">
        <v>15</v>
      </c>
      <c r="G10" s="15">
        <v>4</v>
      </c>
      <c r="H10" s="15">
        <v>26</v>
      </c>
      <c r="I10" s="15">
        <v>13</v>
      </c>
      <c r="J10" s="15">
        <v>81</v>
      </c>
      <c r="K10" s="15">
        <v>5</v>
      </c>
      <c r="L10" s="15">
        <v>295</v>
      </c>
      <c r="M10" s="15">
        <v>2</v>
      </c>
      <c r="N10" s="15">
        <v>173</v>
      </c>
      <c r="O10" s="15">
        <v>24</v>
      </c>
      <c r="P10" s="17">
        <v>575</v>
      </c>
    </row>
    <row r="11" spans="1:16" ht="15.75">
      <c r="A11" s="13">
        <v>6</v>
      </c>
      <c r="B11" s="14" t="s">
        <v>131</v>
      </c>
      <c r="C11" s="15" t="s">
        <v>23</v>
      </c>
      <c r="D11" s="37" t="s">
        <v>172</v>
      </c>
      <c r="E11" s="16">
        <v>11</v>
      </c>
      <c r="F11" s="15">
        <v>17</v>
      </c>
      <c r="G11" s="15">
        <v>4</v>
      </c>
      <c r="H11" s="15">
        <v>36</v>
      </c>
      <c r="I11" s="15">
        <v>9</v>
      </c>
      <c r="J11" s="15">
        <v>127</v>
      </c>
      <c r="K11" s="15">
        <v>6</v>
      </c>
      <c r="L11" s="15">
        <v>160</v>
      </c>
      <c r="M11" s="15">
        <v>4</v>
      </c>
      <c r="N11" s="15">
        <v>356</v>
      </c>
      <c r="O11" s="15">
        <v>23</v>
      </c>
      <c r="P11" s="17">
        <v>679</v>
      </c>
    </row>
    <row r="12" spans="1:16" ht="15.75">
      <c r="A12" s="13">
        <v>7</v>
      </c>
      <c r="B12" s="14" t="s">
        <v>132</v>
      </c>
      <c r="C12" s="15" t="s">
        <v>43</v>
      </c>
      <c r="D12" s="37" t="s">
        <v>180</v>
      </c>
      <c r="E12" s="16">
        <v>9</v>
      </c>
      <c r="F12" s="15">
        <v>15</v>
      </c>
      <c r="G12" s="15">
        <v>2</v>
      </c>
      <c r="H12" s="15">
        <v>37</v>
      </c>
      <c r="I12" s="15">
        <v>15</v>
      </c>
      <c r="J12" s="15">
        <v>186</v>
      </c>
      <c r="K12" s="15">
        <v>4</v>
      </c>
      <c r="L12" s="15">
        <v>251</v>
      </c>
      <c r="M12" s="15">
        <v>2</v>
      </c>
      <c r="N12" s="15">
        <v>295</v>
      </c>
      <c r="O12" s="15">
        <v>23</v>
      </c>
      <c r="P12" s="17">
        <v>769</v>
      </c>
    </row>
    <row r="13" spans="1:16" ht="15.75">
      <c r="A13" s="13">
        <v>8</v>
      </c>
      <c r="B13" s="14" t="s">
        <v>133</v>
      </c>
      <c r="C13" s="15" t="s">
        <v>134</v>
      </c>
      <c r="D13" s="37" t="s">
        <v>178</v>
      </c>
      <c r="E13" s="16">
        <v>11</v>
      </c>
      <c r="F13" s="15">
        <v>17</v>
      </c>
      <c r="G13" s="15">
        <v>4</v>
      </c>
      <c r="H13" s="15">
        <v>28</v>
      </c>
      <c r="I13" s="15">
        <v>14</v>
      </c>
      <c r="J13" s="15">
        <v>247</v>
      </c>
      <c r="K13" s="15">
        <v>3</v>
      </c>
      <c r="L13" s="15">
        <v>201</v>
      </c>
      <c r="M13" s="15">
        <v>2</v>
      </c>
      <c r="N13" s="15">
        <v>300</v>
      </c>
      <c r="O13" s="15">
        <v>23</v>
      </c>
      <c r="P13" s="17">
        <v>776</v>
      </c>
    </row>
    <row r="14" spans="1:16" ht="15.75">
      <c r="A14" s="13">
        <v>9</v>
      </c>
      <c r="B14" s="14" t="s">
        <v>135</v>
      </c>
      <c r="C14" s="15" t="s">
        <v>62</v>
      </c>
      <c r="D14" s="37" t="s">
        <v>181</v>
      </c>
      <c r="E14" s="16">
        <v>9</v>
      </c>
      <c r="F14" s="15">
        <v>15</v>
      </c>
      <c r="G14" s="15">
        <v>3</v>
      </c>
      <c r="H14" s="15">
        <v>24</v>
      </c>
      <c r="I14" s="15">
        <v>11</v>
      </c>
      <c r="J14" s="15">
        <v>60</v>
      </c>
      <c r="K14" s="15">
        <v>5</v>
      </c>
      <c r="L14" s="15">
        <v>167</v>
      </c>
      <c r="M14" s="15">
        <v>3</v>
      </c>
      <c r="N14" s="15">
        <v>197</v>
      </c>
      <c r="O14" s="15">
        <v>22</v>
      </c>
      <c r="P14" s="17">
        <v>448</v>
      </c>
    </row>
    <row r="15" spans="1:16" ht="15.75">
      <c r="A15" s="13">
        <v>10</v>
      </c>
      <c r="B15" s="14" t="s">
        <v>136</v>
      </c>
      <c r="C15" s="15" t="s">
        <v>103</v>
      </c>
      <c r="D15" s="37" t="s">
        <v>173</v>
      </c>
      <c r="E15" s="16">
        <v>11</v>
      </c>
      <c r="F15" s="15">
        <v>17</v>
      </c>
      <c r="G15" s="15">
        <v>4</v>
      </c>
      <c r="H15" s="15">
        <v>47</v>
      </c>
      <c r="I15" s="15">
        <v>12</v>
      </c>
      <c r="J15" s="15">
        <v>469</v>
      </c>
      <c r="K15" s="15">
        <v>4</v>
      </c>
      <c r="L15" s="15">
        <v>760</v>
      </c>
      <c r="M15" s="15">
        <v>2</v>
      </c>
      <c r="N15" s="15">
        <v>322</v>
      </c>
      <c r="O15" s="15">
        <v>22</v>
      </c>
      <c r="P15" s="17">
        <v>1598</v>
      </c>
    </row>
    <row r="16" spans="1:16" ht="15.75">
      <c r="A16" s="13">
        <v>11</v>
      </c>
      <c r="B16" s="14" t="s">
        <v>137</v>
      </c>
      <c r="C16" s="15" t="s">
        <v>50</v>
      </c>
      <c r="D16" s="37" t="s">
        <v>181</v>
      </c>
      <c r="E16" s="16">
        <v>11</v>
      </c>
      <c r="F16" s="15">
        <v>17</v>
      </c>
      <c r="G16" s="15">
        <v>2</v>
      </c>
      <c r="H16" s="15">
        <v>50</v>
      </c>
      <c r="I16" s="15">
        <v>10</v>
      </c>
      <c r="J16" s="15">
        <v>151</v>
      </c>
      <c r="K16" s="15">
        <v>5</v>
      </c>
      <c r="L16" s="15">
        <v>207</v>
      </c>
      <c r="M16" s="15">
        <v>4</v>
      </c>
      <c r="N16" s="15">
        <v>160</v>
      </c>
      <c r="O16" s="15">
        <v>21</v>
      </c>
      <c r="P16" s="17">
        <v>568</v>
      </c>
    </row>
    <row r="17" spans="1:16" ht="15.75">
      <c r="A17" s="13">
        <v>12</v>
      </c>
      <c r="B17" s="14" t="s">
        <v>138</v>
      </c>
      <c r="C17" s="15" t="s">
        <v>139</v>
      </c>
      <c r="D17" s="37" t="s">
        <v>174</v>
      </c>
      <c r="E17" s="16">
        <v>11</v>
      </c>
      <c r="F17" s="15">
        <v>17</v>
      </c>
      <c r="G17" s="15">
        <v>4</v>
      </c>
      <c r="H17" s="15">
        <v>56</v>
      </c>
      <c r="I17" s="15">
        <v>12</v>
      </c>
      <c r="J17" s="15">
        <v>128</v>
      </c>
      <c r="K17" s="15">
        <v>3</v>
      </c>
      <c r="L17" s="15">
        <v>198</v>
      </c>
      <c r="M17" s="15">
        <v>2</v>
      </c>
      <c r="N17" s="15">
        <v>255</v>
      </c>
      <c r="O17" s="15">
        <v>21</v>
      </c>
      <c r="P17" s="17">
        <v>637</v>
      </c>
    </row>
    <row r="18" spans="1:16" ht="15.75">
      <c r="A18" s="13">
        <v>13</v>
      </c>
      <c r="B18" s="14" t="s">
        <v>140</v>
      </c>
      <c r="C18" s="15" t="s">
        <v>36</v>
      </c>
      <c r="D18" s="37" t="s">
        <v>183</v>
      </c>
      <c r="E18" s="16">
        <v>9</v>
      </c>
      <c r="F18" s="15">
        <v>15</v>
      </c>
      <c r="G18" s="15">
        <v>3</v>
      </c>
      <c r="H18" s="15">
        <v>92</v>
      </c>
      <c r="I18" s="15">
        <v>11</v>
      </c>
      <c r="J18" s="15">
        <v>201</v>
      </c>
      <c r="K18" s="15">
        <v>3</v>
      </c>
      <c r="L18" s="15">
        <v>223</v>
      </c>
      <c r="M18" s="15">
        <v>4</v>
      </c>
      <c r="N18" s="15">
        <v>263</v>
      </c>
      <c r="O18" s="15">
        <v>21</v>
      </c>
      <c r="P18" s="17">
        <v>779</v>
      </c>
    </row>
    <row r="19" spans="1:16" ht="15.75">
      <c r="A19" s="13">
        <v>14</v>
      </c>
      <c r="B19" s="14" t="s">
        <v>141</v>
      </c>
      <c r="C19" s="15" t="s">
        <v>85</v>
      </c>
      <c r="D19" s="37" t="s">
        <v>172</v>
      </c>
      <c r="E19" s="16">
        <v>11</v>
      </c>
      <c r="F19" s="15">
        <v>17</v>
      </c>
      <c r="G19" s="15">
        <v>4</v>
      </c>
      <c r="H19" s="15">
        <v>109</v>
      </c>
      <c r="I19" s="15">
        <v>10</v>
      </c>
      <c r="J19" s="15">
        <v>304</v>
      </c>
      <c r="K19" s="15">
        <v>5</v>
      </c>
      <c r="L19" s="15">
        <v>318</v>
      </c>
      <c r="M19" s="15">
        <v>2</v>
      </c>
      <c r="N19" s="15">
        <v>234</v>
      </c>
      <c r="O19" s="15">
        <v>21</v>
      </c>
      <c r="P19" s="17">
        <v>965</v>
      </c>
    </row>
    <row r="20" spans="1:16" ht="15.75">
      <c r="A20" s="13">
        <v>15</v>
      </c>
      <c r="B20" s="14" t="s">
        <v>142</v>
      </c>
      <c r="C20" s="15" t="s">
        <v>143</v>
      </c>
      <c r="D20" s="37" t="s">
        <v>182</v>
      </c>
      <c r="E20" s="16">
        <v>10</v>
      </c>
      <c r="F20" s="15">
        <v>16</v>
      </c>
      <c r="G20" s="15">
        <v>4</v>
      </c>
      <c r="H20" s="15">
        <v>73</v>
      </c>
      <c r="I20" s="15">
        <v>9</v>
      </c>
      <c r="J20" s="15">
        <v>377</v>
      </c>
      <c r="K20" s="15">
        <v>5</v>
      </c>
      <c r="L20" s="15">
        <v>527</v>
      </c>
      <c r="M20" s="15">
        <v>3</v>
      </c>
      <c r="N20" s="15">
        <v>197</v>
      </c>
      <c r="O20" s="15">
        <v>21</v>
      </c>
      <c r="P20" s="17">
        <v>1174</v>
      </c>
    </row>
    <row r="21" spans="1:16" ht="15.75">
      <c r="A21" s="13">
        <v>16</v>
      </c>
      <c r="B21" s="14" t="s">
        <v>144</v>
      </c>
      <c r="C21" s="15" t="s">
        <v>32</v>
      </c>
      <c r="D21" s="37" t="s">
        <v>170</v>
      </c>
      <c r="E21" s="16">
        <v>11</v>
      </c>
      <c r="F21" s="15">
        <v>17</v>
      </c>
      <c r="G21" s="15">
        <v>1</v>
      </c>
      <c r="H21" s="15">
        <v>23</v>
      </c>
      <c r="I21" s="15">
        <v>11</v>
      </c>
      <c r="J21" s="15">
        <v>48</v>
      </c>
      <c r="K21" s="15">
        <v>4</v>
      </c>
      <c r="L21" s="15">
        <v>136</v>
      </c>
      <c r="M21" s="15">
        <v>4</v>
      </c>
      <c r="N21" s="15">
        <v>163</v>
      </c>
      <c r="O21" s="15">
        <v>20</v>
      </c>
      <c r="P21" s="17">
        <v>370</v>
      </c>
    </row>
    <row r="22" spans="1:16" ht="15.75">
      <c r="A22" s="13">
        <v>17</v>
      </c>
      <c r="B22" s="14" t="s">
        <v>145</v>
      </c>
      <c r="C22" s="15" t="s">
        <v>146</v>
      </c>
      <c r="D22" s="37" t="s">
        <v>178</v>
      </c>
      <c r="E22" s="16">
        <v>11</v>
      </c>
      <c r="F22" s="15">
        <v>16</v>
      </c>
      <c r="G22" s="15">
        <v>4</v>
      </c>
      <c r="H22" s="15">
        <v>11</v>
      </c>
      <c r="I22" s="15">
        <v>9</v>
      </c>
      <c r="J22" s="15">
        <v>306</v>
      </c>
      <c r="K22" s="15">
        <v>5</v>
      </c>
      <c r="L22" s="15">
        <v>178</v>
      </c>
      <c r="M22" s="15">
        <v>2</v>
      </c>
      <c r="N22" s="15">
        <v>93</v>
      </c>
      <c r="O22" s="15">
        <v>20</v>
      </c>
      <c r="P22" s="17">
        <v>588</v>
      </c>
    </row>
    <row r="23" spans="1:16" ht="15.75">
      <c r="A23" s="13">
        <v>18</v>
      </c>
      <c r="B23" s="14" t="s">
        <v>147</v>
      </c>
      <c r="C23" s="15" t="s">
        <v>93</v>
      </c>
      <c r="D23" s="37" t="s">
        <v>175</v>
      </c>
      <c r="E23" s="16">
        <v>11</v>
      </c>
      <c r="F23" s="15">
        <v>16</v>
      </c>
      <c r="G23" s="15">
        <v>4</v>
      </c>
      <c r="H23" s="15">
        <v>28</v>
      </c>
      <c r="I23" s="15">
        <v>7</v>
      </c>
      <c r="J23" s="15">
        <v>133</v>
      </c>
      <c r="K23" s="15">
        <v>6</v>
      </c>
      <c r="L23" s="15">
        <v>99</v>
      </c>
      <c r="M23" s="15">
        <v>2</v>
      </c>
      <c r="N23" s="15">
        <v>150</v>
      </c>
      <c r="O23" s="15">
        <v>19</v>
      </c>
      <c r="P23" s="17">
        <v>410</v>
      </c>
    </row>
    <row r="24" spans="1:16" ht="15.75">
      <c r="A24" s="13">
        <v>19</v>
      </c>
      <c r="B24" s="14" t="s">
        <v>148</v>
      </c>
      <c r="C24" s="15" t="s">
        <v>13</v>
      </c>
      <c r="D24" s="37" t="s">
        <v>176</v>
      </c>
      <c r="E24" s="16">
        <v>10</v>
      </c>
      <c r="F24" s="15">
        <v>16</v>
      </c>
      <c r="G24" s="15">
        <v>4</v>
      </c>
      <c r="H24" s="15">
        <v>80</v>
      </c>
      <c r="I24" s="15">
        <v>8</v>
      </c>
      <c r="J24" s="15">
        <v>197</v>
      </c>
      <c r="K24" s="15">
        <v>4</v>
      </c>
      <c r="L24" s="15">
        <v>251</v>
      </c>
      <c r="M24" s="15">
        <v>2</v>
      </c>
      <c r="N24" s="15">
        <v>203</v>
      </c>
      <c r="O24" s="15">
        <v>18</v>
      </c>
      <c r="P24" s="17">
        <v>731</v>
      </c>
    </row>
    <row r="25" spans="1:16" ht="15.75">
      <c r="A25" s="13">
        <v>20</v>
      </c>
      <c r="B25" s="14" t="s">
        <v>149</v>
      </c>
      <c r="C25" s="15" t="s">
        <v>43</v>
      </c>
      <c r="D25" s="37" t="s">
        <v>171</v>
      </c>
      <c r="E25" s="16">
        <v>11</v>
      </c>
      <c r="F25" s="15">
        <v>17</v>
      </c>
      <c r="G25" s="15">
        <v>2</v>
      </c>
      <c r="H25" s="15">
        <v>26</v>
      </c>
      <c r="I25" s="15">
        <v>10</v>
      </c>
      <c r="J25" s="15">
        <v>182</v>
      </c>
      <c r="K25" s="15">
        <v>4</v>
      </c>
      <c r="L25" s="15">
        <v>282</v>
      </c>
      <c r="M25" s="15">
        <v>2</v>
      </c>
      <c r="N25" s="15">
        <v>300</v>
      </c>
      <c r="O25" s="15">
        <v>18</v>
      </c>
      <c r="P25" s="17">
        <v>790</v>
      </c>
    </row>
    <row r="26" spans="1:16" ht="15.75">
      <c r="A26" s="13">
        <v>21</v>
      </c>
      <c r="B26" s="14" t="s">
        <v>150</v>
      </c>
      <c r="C26" s="15" t="s">
        <v>46</v>
      </c>
      <c r="D26" s="37" t="s">
        <v>174</v>
      </c>
      <c r="E26" s="16">
        <v>11</v>
      </c>
      <c r="F26" s="15">
        <v>17</v>
      </c>
      <c r="G26" s="15">
        <v>4</v>
      </c>
      <c r="H26" s="15">
        <v>34</v>
      </c>
      <c r="I26" s="15">
        <v>7</v>
      </c>
      <c r="J26" s="15">
        <v>127</v>
      </c>
      <c r="K26" s="15">
        <v>4</v>
      </c>
      <c r="L26" s="15">
        <v>225</v>
      </c>
      <c r="M26" s="15">
        <v>2</v>
      </c>
      <c r="N26" s="15">
        <v>133</v>
      </c>
      <c r="O26" s="15">
        <v>17</v>
      </c>
      <c r="P26" s="17">
        <v>519</v>
      </c>
    </row>
    <row r="27" spans="1:16" ht="15.75">
      <c r="A27" s="13">
        <v>22</v>
      </c>
      <c r="B27" s="14" t="s">
        <v>151</v>
      </c>
      <c r="C27" s="15" t="s">
        <v>152</v>
      </c>
      <c r="D27" s="37" t="s">
        <v>176</v>
      </c>
      <c r="E27" s="16">
        <v>11</v>
      </c>
      <c r="F27" s="15">
        <v>17</v>
      </c>
      <c r="G27" s="15">
        <v>1</v>
      </c>
      <c r="H27" s="15">
        <v>42</v>
      </c>
      <c r="I27" s="15">
        <v>10</v>
      </c>
      <c r="J27" s="15">
        <v>259</v>
      </c>
      <c r="K27" s="15">
        <v>3</v>
      </c>
      <c r="L27" s="15">
        <v>282</v>
      </c>
      <c r="M27" s="15">
        <v>3</v>
      </c>
      <c r="N27" s="15">
        <v>199</v>
      </c>
      <c r="O27" s="15">
        <v>17</v>
      </c>
      <c r="P27" s="17">
        <v>782</v>
      </c>
    </row>
    <row r="28" spans="1:16" ht="15.75">
      <c r="A28" s="13">
        <v>23</v>
      </c>
      <c r="B28" s="14" t="s">
        <v>153</v>
      </c>
      <c r="C28" s="15" t="s">
        <v>85</v>
      </c>
      <c r="D28" s="37" t="s">
        <v>182</v>
      </c>
      <c r="E28" s="16">
        <v>11</v>
      </c>
      <c r="F28" s="15">
        <v>17</v>
      </c>
      <c r="G28" s="15">
        <v>4</v>
      </c>
      <c r="H28" s="15">
        <v>69</v>
      </c>
      <c r="I28" s="15">
        <v>8</v>
      </c>
      <c r="J28" s="15">
        <v>320</v>
      </c>
      <c r="K28" s="15">
        <v>3</v>
      </c>
      <c r="L28" s="15">
        <v>698</v>
      </c>
      <c r="M28" s="15">
        <v>2</v>
      </c>
      <c r="N28" s="15">
        <v>434</v>
      </c>
      <c r="O28" s="15">
        <v>17</v>
      </c>
      <c r="P28" s="17">
        <v>1521</v>
      </c>
    </row>
    <row r="29" spans="1:16" ht="15.75">
      <c r="A29" s="13">
        <v>24</v>
      </c>
      <c r="B29" s="14" t="s">
        <v>154</v>
      </c>
      <c r="C29" s="15" t="s">
        <v>143</v>
      </c>
      <c r="D29" s="37" t="s">
        <v>177</v>
      </c>
      <c r="E29" s="16">
        <v>9</v>
      </c>
      <c r="F29" s="15">
        <v>16</v>
      </c>
      <c r="G29" s="15">
        <v>2</v>
      </c>
      <c r="H29" s="15">
        <v>28</v>
      </c>
      <c r="I29" s="15">
        <v>7</v>
      </c>
      <c r="J29" s="15">
        <v>95</v>
      </c>
      <c r="K29" s="15">
        <v>4</v>
      </c>
      <c r="L29" s="15">
        <v>132</v>
      </c>
      <c r="M29" s="15">
        <v>3</v>
      </c>
      <c r="N29" s="15">
        <v>200</v>
      </c>
      <c r="O29" s="15">
        <v>16</v>
      </c>
      <c r="P29" s="17">
        <v>455</v>
      </c>
    </row>
    <row r="30" spans="1:16" ht="15.75">
      <c r="A30" s="13">
        <v>25</v>
      </c>
      <c r="B30" s="14" t="s">
        <v>155</v>
      </c>
      <c r="C30" s="15" t="s">
        <v>156</v>
      </c>
      <c r="D30" s="37" t="s">
        <v>172</v>
      </c>
      <c r="E30" s="16">
        <v>11</v>
      </c>
      <c r="F30" s="15">
        <v>17</v>
      </c>
      <c r="G30" s="15">
        <v>2</v>
      </c>
      <c r="H30" s="15">
        <v>37</v>
      </c>
      <c r="I30" s="15">
        <v>5</v>
      </c>
      <c r="J30" s="15">
        <v>122</v>
      </c>
      <c r="K30" s="15">
        <v>6</v>
      </c>
      <c r="L30" s="15">
        <v>175</v>
      </c>
      <c r="M30" s="15">
        <v>2</v>
      </c>
      <c r="N30" s="15">
        <v>212</v>
      </c>
      <c r="O30" s="15">
        <v>15</v>
      </c>
      <c r="P30" s="17">
        <v>546</v>
      </c>
    </row>
    <row r="31" spans="1:16" ht="15.75">
      <c r="A31" s="13">
        <v>26</v>
      </c>
      <c r="B31" s="14" t="s">
        <v>157</v>
      </c>
      <c r="C31" s="15" t="s">
        <v>36</v>
      </c>
      <c r="D31" s="37" t="s">
        <v>176</v>
      </c>
      <c r="E31" s="16">
        <v>9</v>
      </c>
      <c r="F31" s="15">
        <v>15</v>
      </c>
      <c r="G31" s="15">
        <v>2</v>
      </c>
      <c r="H31" s="15">
        <v>55</v>
      </c>
      <c r="I31" s="15">
        <v>6</v>
      </c>
      <c r="J31" s="15">
        <v>139</v>
      </c>
      <c r="K31" s="15">
        <v>3</v>
      </c>
      <c r="L31" s="15">
        <v>207</v>
      </c>
      <c r="M31" s="15">
        <v>3</v>
      </c>
      <c r="N31" s="15">
        <v>163</v>
      </c>
      <c r="O31" s="15">
        <v>14</v>
      </c>
      <c r="P31" s="17">
        <v>564</v>
      </c>
    </row>
    <row r="32" spans="1:16" ht="15.75">
      <c r="A32" s="13">
        <v>27</v>
      </c>
      <c r="B32" s="14" t="s">
        <v>158</v>
      </c>
      <c r="C32" s="15" t="s">
        <v>159</v>
      </c>
      <c r="D32" s="37" t="s">
        <v>175</v>
      </c>
      <c r="E32" s="16">
        <v>9</v>
      </c>
      <c r="F32" s="15">
        <v>15</v>
      </c>
      <c r="G32" s="15">
        <v>2</v>
      </c>
      <c r="H32" s="15">
        <v>78</v>
      </c>
      <c r="I32" s="15">
        <v>7</v>
      </c>
      <c r="J32" s="15">
        <v>151</v>
      </c>
      <c r="K32" s="15">
        <v>3</v>
      </c>
      <c r="L32" s="15">
        <v>238</v>
      </c>
      <c r="M32" s="15">
        <v>2</v>
      </c>
      <c r="N32" s="15">
        <v>143</v>
      </c>
      <c r="O32" s="15">
        <v>14</v>
      </c>
      <c r="P32" s="17">
        <v>610</v>
      </c>
    </row>
    <row r="33" spans="1:16" ht="15.75">
      <c r="A33" s="13">
        <v>28</v>
      </c>
      <c r="B33" s="14" t="s">
        <v>160</v>
      </c>
      <c r="C33" s="15" t="s">
        <v>161</v>
      </c>
      <c r="D33" s="37" t="s">
        <v>171</v>
      </c>
      <c r="E33" s="16">
        <v>10</v>
      </c>
      <c r="F33" s="15">
        <v>16</v>
      </c>
      <c r="G33" s="15">
        <v>1</v>
      </c>
      <c r="H33" s="15">
        <v>89</v>
      </c>
      <c r="I33" s="15">
        <v>7</v>
      </c>
      <c r="J33" s="15">
        <v>479</v>
      </c>
      <c r="K33" s="15">
        <v>3</v>
      </c>
      <c r="L33" s="15">
        <v>380</v>
      </c>
      <c r="M33" s="15">
        <v>3</v>
      </c>
      <c r="N33" s="15">
        <v>120</v>
      </c>
      <c r="O33" s="15">
        <v>14</v>
      </c>
      <c r="P33" s="17">
        <v>1068</v>
      </c>
    </row>
    <row r="34" spans="1:16" ht="15.75">
      <c r="A34" s="13">
        <v>29</v>
      </c>
      <c r="B34" s="14" t="s">
        <v>162</v>
      </c>
      <c r="C34" s="15" t="s">
        <v>54</v>
      </c>
      <c r="D34" s="37" t="s">
        <v>175</v>
      </c>
      <c r="E34" s="16">
        <v>11</v>
      </c>
      <c r="F34" s="15">
        <v>17</v>
      </c>
      <c r="G34" s="15">
        <v>2</v>
      </c>
      <c r="H34" s="15">
        <v>40</v>
      </c>
      <c r="I34" s="15">
        <v>6</v>
      </c>
      <c r="J34" s="15">
        <v>199</v>
      </c>
      <c r="K34" s="15">
        <v>3</v>
      </c>
      <c r="L34" s="15">
        <v>147</v>
      </c>
      <c r="M34" s="15">
        <v>2</v>
      </c>
      <c r="N34" s="15">
        <v>116</v>
      </c>
      <c r="O34" s="15">
        <v>13</v>
      </c>
      <c r="P34" s="17">
        <v>502</v>
      </c>
    </row>
    <row r="35" spans="1:16" ht="15.75">
      <c r="A35" s="13">
        <v>30</v>
      </c>
      <c r="B35" s="14" t="s">
        <v>163</v>
      </c>
      <c r="C35" s="15" t="s">
        <v>164</v>
      </c>
      <c r="D35" s="37" t="s">
        <v>27</v>
      </c>
      <c r="E35" s="16">
        <v>9</v>
      </c>
      <c r="F35" s="15">
        <v>15</v>
      </c>
      <c r="G35" s="15">
        <v>1</v>
      </c>
      <c r="H35" s="15">
        <v>33</v>
      </c>
      <c r="I35" s="15">
        <v>7</v>
      </c>
      <c r="J35" s="15">
        <v>164</v>
      </c>
      <c r="K35" s="15">
        <v>4</v>
      </c>
      <c r="L35" s="15">
        <v>278</v>
      </c>
      <c r="M35" s="15">
        <v>1</v>
      </c>
      <c r="N35" s="15">
        <v>280</v>
      </c>
      <c r="O35" s="15">
        <v>13</v>
      </c>
      <c r="P35" s="17">
        <v>755</v>
      </c>
    </row>
    <row r="36" spans="1:16" ht="15.75">
      <c r="A36" s="13">
        <v>31</v>
      </c>
      <c r="B36" s="14" t="s">
        <v>165</v>
      </c>
      <c r="C36" s="15" t="s">
        <v>32</v>
      </c>
      <c r="D36" s="37" t="s">
        <v>181</v>
      </c>
      <c r="E36" s="16">
        <v>10</v>
      </c>
      <c r="F36" s="15">
        <v>16</v>
      </c>
      <c r="G36" s="15">
        <v>3</v>
      </c>
      <c r="H36" s="15">
        <v>40</v>
      </c>
      <c r="I36" s="15">
        <v>5</v>
      </c>
      <c r="J36" s="15">
        <v>147</v>
      </c>
      <c r="K36" s="15">
        <v>0</v>
      </c>
      <c r="L36" s="15">
        <v>171</v>
      </c>
      <c r="M36" s="15">
        <v>1</v>
      </c>
      <c r="N36" s="15">
        <v>172</v>
      </c>
      <c r="O36" s="15">
        <v>9</v>
      </c>
      <c r="P36" s="17">
        <v>530</v>
      </c>
    </row>
    <row r="37" spans="1:16" ht="15.75">
      <c r="A37" s="13">
        <v>32</v>
      </c>
      <c r="B37" s="14" t="s">
        <v>166</v>
      </c>
      <c r="C37" s="15" t="s">
        <v>167</v>
      </c>
      <c r="D37" s="37" t="s">
        <v>183</v>
      </c>
      <c r="E37" s="16">
        <v>9</v>
      </c>
      <c r="F37" s="15">
        <v>16</v>
      </c>
      <c r="G37" s="15">
        <v>2</v>
      </c>
      <c r="H37" s="15">
        <v>44</v>
      </c>
      <c r="I37" s="15">
        <v>5</v>
      </c>
      <c r="J37" s="15">
        <v>219</v>
      </c>
      <c r="K37" s="15">
        <v>1</v>
      </c>
      <c r="L37" s="15">
        <v>221</v>
      </c>
      <c r="M37" s="15">
        <v>1</v>
      </c>
      <c r="N37" s="15">
        <v>260</v>
      </c>
      <c r="O37" s="15">
        <v>9</v>
      </c>
      <c r="P37" s="17">
        <v>744</v>
      </c>
    </row>
    <row r="38" spans="1:16" ht="16.5" thickBot="1">
      <c r="A38" s="18">
        <v>33</v>
      </c>
      <c r="B38" s="19" t="s">
        <v>168</v>
      </c>
      <c r="C38" s="20" t="s">
        <v>60</v>
      </c>
      <c r="D38" s="38" t="s">
        <v>182</v>
      </c>
      <c r="E38" s="21">
        <v>11</v>
      </c>
      <c r="F38" s="20">
        <v>17</v>
      </c>
      <c r="G38" s="20">
        <v>2</v>
      </c>
      <c r="H38" s="20">
        <v>50</v>
      </c>
      <c r="I38" s="20">
        <v>3</v>
      </c>
      <c r="J38" s="20">
        <v>133</v>
      </c>
      <c r="K38" s="20">
        <v>1</v>
      </c>
      <c r="L38" s="20">
        <v>236</v>
      </c>
      <c r="M38" s="20">
        <v>2</v>
      </c>
      <c r="N38" s="20">
        <v>164</v>
      </c>
      <c r="O38" s="20">
        <v>8</v>
      </c>
      <c r="P38" s="22">
        <v>583</v>
      </c>
    </row>
  </sheetData>
  <sheetProtection/>
  <mergeCells count="3">
    <mergeCell ref="A1:P1"/>
    <mergeCell ref="A2:P2"/>
    <mergeCell ref="A3:P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2011-12-20T07:35:40Z</cp:lastPrinted>
  <dcterms:created xsi:type="dcterms:W3CDTF">2011-12-17T07:07:03Z</dcterms:created>
  <dcterms:modified xsi:type="dcterms:W3CDTF">2011-12-20T07:37:03Z</dcterms:modified>
  <cp:category/>
  <cp:version/>
  <cp:contentType/>
  <cp:contentStatus/>
</cp:coreProperties>
</file>